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26339E16-C462-4111-9FB1-00457500B71C}" xr6:coauthVersionLast="47" xr6:coauthVersionMax="47" xr10:uidLastSave="{00000000-0000-0000-0000-000000000000}"/>
  <bookViews>
    <workbookView xWindow="-108" yWindow="-108" windowWidth="23256" windowHeight="12576" xr2:uid="{2D64D5E4-1923-46CB-B5A1-FFB0D6655385}"/>
  </bookViews>
  <sheets>
    <sheet name="not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9" i="1" l="1"/>
  <c r="C569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41" i="1"/>
  <c r="E522" i="1"/>
  <c r="E549" i="1" s="1"/>
  <c r="E509" i="1"/>
  <c r="E515" i="1" s="1"/>
  <c r="E502" i="1"/>
  <c r="C489" i="1"/>
  <c r="C483" i="1"/>
  <c r="D475" i="1"/>
  <c r="C475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D451" i="1"/>
  <c r="C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D406" i="1"/>
  <c r="C406" i="1"/>
  <c r="E404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C381" i="1"/>
  <c r="C276" i="1"/>
  <c r="C214" i="1"/>
  <c r="C206" i="1"/>
  <c r="C224" i="1" s="1"/>
  <c r="C198" i="1"/>
  <c r="F190" i="1"/>
  <c r="E190" i="1"/>
  <c r="D190" i="1"/>
  <c r="C190" i="1"/>
  <c r="C167" i="1"/>
  <c r="C157" i="1"/>
  <c r="E149" i="1"/>
  <c r="D149" i="1"/>
  <c r="C149" i="1"/>
  <c r="E147" i="1"/>
  <c r="E143" i="1"/>
  <c r="D138" i="1"/>
  <c r="C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D118" i="1"/>
  <c r="C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D89" i="1"/>
  <c r="C89" i="1"/>
  <c r="C139" i="1" s="1"/>
  <c r="E88" i="1"/>
  <c r="E87" i="1"/>
  <c r="E86" i="1"/>
  <c r="C78" i="1"/>
  <c r="C69" i="1"/>
  <c r="C58" i="1"/>
  <c r="E47" i="1"/>
  <c r="D47" i="1"/>
  <c r="C45" i="1"/>
  <c r="C43" i="1"/>
  <c r="C41" i="1"/>
  <c r="F39" i="1"/>
  <c r="F47" i="1" s="1"/>
  <c r="E35" i="1"/>
  <c r="D35" i="1"/>
  <c r="C35" i="1"/>
  <c r="E23" i="1"/>
  <c r="C23" i="1"/>
  <c r="D139" i="1" l="1"/>
  <c r="C491" i="1"/>
  <c r="E138" i="1"/>
  <c r="E406" i="1"/>
  <c r="E451" i="1"/>
  <c r="E118" i="1"/>
  <c r="C39" i="1"/>
  <c r="C47" i="1" s="1"/>
  <c r="E569" i="1"/>
  <c r="E475" i="1"/>
  <c r="E89" i="1"/>
  <c r="E139" i="1" l="1"/>
</calcChain>
</file>

<file path=xl/sharedStrings.xml><?xml version="1.0" encoding="utf-8"?>
<sst xmlns="http://schemas.openxmlformats.org/spreadsheetml/2006/main" count="478" uniqueCount="427">
  <si>
    <t xml:space="preserve">NOTAS A LOS ESTADOS FINANCIEROS </t>
  </si>
  <si>
    <t>Al 31 de diciembre del 2021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</si>
  <si>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</si>
  <si>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</si>
  <si>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</si>
  <si>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</si>
  <si>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</si>
  <si>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</si>
  <si>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</si>
  <si>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</si>
  <si>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</si>
  <si>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</si>
  <si>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</si>
  <si>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</si>
  <si>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</si>
  <si>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</si>
  <si>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</si>
  <si>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</si>
  <si>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</si>
  <si>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</si>
  <si>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</si>
  <si>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</si>
  <si>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</si>
  <si>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</si>
  <si>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</si>
  <si>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</si>
  <si>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</si>
  <si>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</si>
  <si>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</si>
  <si>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</si>
  <si>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</si>
  <si>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</si>
  <si>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</si>
  <si>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</si>
  <si>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</si>
  <si>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</si>
  <si>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</si>
  <si>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</si>
  <si>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</si>
  <si>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</si>
  <si>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</si>
  <si>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</si>
  <si>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</si>
  <si>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</si>
  <si>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</si>
  <si>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</si>
  <si>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</si>
  <si>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</si>
  <si>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</si>
  <si>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</si>
  <si>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</si>
  <si>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</si>
  <si>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</si>
  <si>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</si>
  <si>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</si>
  <si>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</si>
  <si>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</si>
  <si>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</si>
  <si>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</si>
  <si>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</si>
  <si>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</si>
  <si>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</si>
  <si>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</si>
  <si>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</si>
  <si>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</si>
  <si>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VEHÍCULOS Y EQUIPO TERRESTRE 2011</t>
  </si>
  <si>
    <t>1244154101  AUTOMÓVILES Y CAMIONES 2010</t>
  </si>
  <si>
    <t>1244954900  OTROS EQUIPOS DE TRANSPORTES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</si>
  <si>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</si>
  <si>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</si>
  <si>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</si>
  <si>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</si>
  <si>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</si>
  <si>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</si>
  <si>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</si>
  <si>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</si>
  <si>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</si>
  <si>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</si>
  <si>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</si>
  <si>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</si>
  <si>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</si>
  <si>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</si>
  <si>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</si>
  <si>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</si>
  <si>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</si>
  <si>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</si>
  <si>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</si>
  <si>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</si>
  <si>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</si>
  <si>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</si>
  <si>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</si>
  <si>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</si>
  <si>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</si>
  <si>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1263454901  OTROS EQUIPOS DE TRANSPORTE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</si>
  <si>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</si>
  <si>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</si>
  <si>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</si>
  <si>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</si>
  <si>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</si>
  <si>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</si>
  <si>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</si>
  <si>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</si>
  <si>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</si>
  <si>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</si>
  <si>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</si>
  <si>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</si>
  <si>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</si>
  <si>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</si>
  <si>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</si>
  <si>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</si>
  <si>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</si>
  <si>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</si>
  <si>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</si>
  <si>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</si>
  <si>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</si>
  <si>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</si>
  <si>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</si>
  <si>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</si>
  <si>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</si>
  <si>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</si>
  <si>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</si>
  <si>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</si>
  <si>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</si>
  <si>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</si>
  <si>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</si>
  <si>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</si>
  <si>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</si>
  <si>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</si>
  <si>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</si>
  <si>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</si>
  <si>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</si>
  <si>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</si>
  <si>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</si>
  <si>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</si>
  <si>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</si>
  <si>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</si>
  <si>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</si>
  <si>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</si>
  <si>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</si>
  <si>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</si>
  <si>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4173730205  CURSOS DE IDIOMAS</t>
  </si>
  <si>
    <t>4173730206  CURSOS OTROS</t>
  </si>
  <si>
    <t>4173730403  EXAMEN DE INGLÉS</t>
  </si>
  <si>
    <t>4173730501  GESTORIA DE TITULACION</t>
  </si>
  <si>
    <t>4173730503  GESTORÍA POR CERTIFICACIÓN</t>
  </si>
  <si>
    <t>4173730602  REEXPEDICION DE CREDENCIAL</t>
  </si>
  <si>
    <t>4173730901  POR CONCEPTO DE FICHAS</t>
  </si>
  <si>
    <t>4173730910  APOYO ECONÓMICO PARA</t>
  </si>
  <si>
    <t>4173732101  INSCRIPCI A LIC CUAT</t>
  </si>
  <si>
    <t>4173732106  EXAMEN EXTRAORDINARIO POR MATERIA</t>
  </si>
  <si>
    <t>4173732107  EXAMEN ESPECIAL POR MATERIA</t>
  </si>
  <si>
    <t>4173732109  CERT PAR O TOT D EST</t>
  </si>
  <si>
    <t>4173732110  CONSTANCIAS DE ESTUDIOS</t>
  </si>
  <si>
    <t>4173732111  EQUIVALENCIAS DE ESTUDIOS</t>
  </si>
  <si>
    <t>4173732112  ACREDITACION POR COMPETENCIAS</t>
  </si>
  <si>
    <t>4173733002  CAPACITACIÓN A EMPRESA</t>
  </si>
  <si>
    <t>4173735106  CUOTAS DE RECUPERACIÓN CONGRESOS</t>
  </si>
  <si>
    <t>4173 Ingr.Vta Bienes/Serv. Ent.No Empres</t>
  </si>
  <si>
    <t>4170 Ingresos por Venta de Bienes y Serv</t>
  </si>
  <si>
    <t>INGRESOS DE GESTION</t>
  </si>
  <si>
    <t>4212825203  FAM EDUC SUPERIOR SE</t>
  </si>
  <si>
    <t>4212 Aportaciones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</si>
  <si>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</si>
  <si>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</si>
  <si>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</si>
  <si>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</si>
  <si>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</si>
  <si>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4221911100  ESTATAL SERVICIOS PERSONALES</t>
  </si>
  <si>
    <t>4221911200  ESTATAL MATERIALES Y SUMINISTROS</t>
  </si>
  <si>
    <t>4221911300  ESTATAL SERVICIOS GENERALES</t>
  </si>
  <si>
    <t>4221 Transferencias y Asignaciones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</si>
  <si>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</si>
  <si>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</si>
  <si>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</si>
  <si>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</si>
  <si>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</si>
  <si>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</si>
  <si>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</si>
  <si>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</si>
  <si>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</si>
  <si>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</si>
  <si>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</si>
  <si>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</si>
  <si>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</si>
  <si>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</si>
  <si>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</si>
  <si>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5115153000  PRESTACIONES Y HABERES DE RETIRO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</si>
  <si>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</si>
  <si>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</si>
  <si>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</si>
  <si>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</si>
  <si>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</si>
  <si>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</si>
  <si>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</si>
  <si>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</si>
  <si>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</si>
  <si>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5122222000  PROD. A. ANIMAL.</t>
  </si>
  <si>
    <t>5123236000  PROD. METAL. NO</t>
  </si>
  <si>
    <t>5123239000  OT. PROD. AMP</t>
  </si>
  <si>
    <t>5124242000  CEMENTO Y PRODUCTOS DE CONCRETO</t>
  </si>
  <si>
    <t>5124243000  CAL, YESO Y PRODUCTOS DE YESO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</si>
  <si>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</si>
  <si>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</si>
  <si>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</si>
  <si>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</si>
  <si>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</si>
  <si>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</si>
  <si>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</si>
  <si>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</si>
  <si>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</si>
  <si>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</si>
  <si>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</si>
  <si>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</si>
  <si>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</si>
  <si>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</si>
  <si>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5127272000  PRENDAS DE PROTECCIÓN</t>
  </si>
  <si>
    <t>5127273000  ARTÍCULOS DEPORTIVOS</t>
  </si>
  <si>
    <t>5129291000  HERRAMIENTAS MENORES</t>
  </si>
  <si>
    <t>5129292000  REFACCIONES, ACCESO</t>
  </si>
  <si>
    <t>5129293000  REF. A. EQ. EDU Y R</t>
  </si>
  <si>
    <t>5129294000  REFACCIONES Y ACCESO</t>
  </si>
  <si>
    <t>5129295000  REF. MÉD. Y LAB.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</si>
  <si>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</si>
  <si>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</si>
  <si>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</si>
  <si>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</si>
  <si>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</si>
  <si>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</si>
  <si>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5131317000  SERV. ACCESO A INTE</t>
  </si>
  <si>
    <t>5131318000  SERVICIOS POSTALES Y TELEGRAFICOS</t>
  </si>
  <si>
    <t>5132327000  ARRE. ACT. INTANG</t>
  </si>
  <si>
    <t>5133331000  SERVS. LEGALES, DE</t>
  </si>
  <si>
    <t>5133333000  SERVS. CONSULT. ADM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</si>
  <si>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</si>
  <si>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</si>
  <si>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</si>
  <si>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</si>
  <si>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5134345000  SEGUROS DE BIENES PATRIMONIALES</t>
  </si>
  <si>
    <t>5134347000  FLETES Y MANIOBRAS</t>
  </si>
  <si>
    <t>5134349000  SERV. FIN., BANCA.</t>
  </si>
  <si>
    <t>5135351000  CONSERV. Y MANTENIMI</t>
  </si>
  <si>
    <t>5135355000  REPAR. Y MTTO. DE EQ</t>
  </si>
  <si>
    <t>5135357000  INST., REP. Y MTTO.</t>
  </si>
  <si>
    <t>5135358000  SERVICIOS DE LIMPIEZ</t>
  </si>
  <si>
    <t>5135359000  SERVICIOS DE JARDINE</t>
  </si>
  <si>
    <t>5136361100  DIFUSION POR RADIO,</t>
  </si>
  <si>
    <t>5136361200  DIFUSION POR MEDIOS ALTERNATIVOS</t>
  </si>
  <si>
    <t>5136366000  SERV. CRE INTERNET</t>
  </si>
  <si>
    <t>5137372000  PASAJES TERRESTRES</t>
  </si>
  <si>
    <t>5137375000  VIATICOS EN EL PAIS</t>
  </si>
  <si>
    <t>5137379000  OT. SER. TRASLADO</t>
  </si>
  <si>
    <t>5138382000  GASTOS DE ORDEN SOCIAL Y CULTURAL</t>
  </si>
  <si>
    <t>5138385000  GASTOS  DE REPRESENTACION</t>
  </si>
  <si>
    <t>5139392000  OTROS IMPUESTOS Y DERECHOS</t>
  </si>
  <si>
    <t>5139395000  PENAS, MULTAS</t>
  </si>
  <si>
    <t>5139396000  OT. GTOS. RESPONS.</t>
  </si>
  <si>
    <t>5139398000  IMPUESTO DE NOMINA</t>
  </si>
  <si>
    <t>5139399000  OTROS SERVICIOS GENERALES</t>
  </si>
  <si>
    <t>5242442000  BECAS O. AYUDA</t>
  </si>
  <si>
    <t>5513258300  D.A. EDIFICIOS NO RESIDENCIALES</t>
  </si>
  <si>
    <t>5515151100  DEP. MUEBLES DE OFIC</t>
  </si>
  <si>
    <t>5515151200  "DEP. MUEBLES, EXCEP</t>
  </si>
  <si>
    <t>5515151500  DEP. EQUIPO DE COMPU</t>
  </si>
  <si>
    <t>5515151900  DEP. OTROS MOBILIARI</t>
  </si>
  <si>
    <t>5515252100  DEP. EQUIPO Y APARAT</t>
  </si>
  <si>
    <t>5515252300  DEP. CÁMARAS FOTOGRÁ</t>
  </si>
  <si>
    <t>5515252900  DEP. OTROS MOBILIARI</t>
  </si>
  <si>
    <t>5515353100  DEP. EQUIPO MEDICO Y</t>
  </si>
  <si>
    <t>5515454100  DEP. AUTOMOVILES Y CAMIONES</t>
  </si>
  <si>
    <t>5515454900  DEP. OTROS EQUIPOS DE TRANSPORTE</t>
  </si>
  <si>
    <t>5515656200  DEP. MAQUINARIA Y EQ</t>
  </si>
  <si>
    <t>5515656400  DEP. SISTEMA DE AIRE</t>
  </si>
  <si>
    <t>5515656500  DEP. EQUIPOS DE COMU</t>
  </si>
  <si>
    <t>5515656600  DEP. EQUIPO DE GENER</t>
  </si>
  <si>
    <t>5515656700  DEP. HERRAMIENTAS Y</t>
  </si>
  <si>
    <t>5515656900  DEP. OTROS EQUIPOS</t>
  </si>
  <si>
    <t>5517959700  AMORTIZACIÓN DE LICE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</si>
  <si>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</si>
  <si>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</si>
  <si>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</si>
  <si>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</si>
  <si>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</si>
  <si>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3111825205  FAM EDU SUPERIOR BIE</t>
  </si>
  <si>
    <t>3111825206  FAM EDU SUPERIOR OBRA PUBLICA</t>
  </si>
  <si>
    <t>3111825216  INT. FAM EDUC S OB P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</si>
  <si>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</si>
  <si>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</si>
  <si>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</si>
  <si>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</si>
  <si>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</si>
  <si>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</si>
  <si>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</si>
  <si>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</si>
  <si>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</si>
  <si>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</si>
  <si>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</si>
  <si>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</si>
  <si>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</si>
  <si>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</si>
  <si>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</si>
  <si>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</si>
  <si>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</si>
  <si>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</si>
  <si>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</si>
  <si>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</si>
  <si>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</si>
  <si>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</si>
  <si>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</si>
  <si>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</si>
  <si>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3220000026  RESULTADO DEL EJERCICIO 2018</t>
  </si>
  <si>
    <t>3220000027  RESULTADO DEL EJERCICIO 2019</t>
  </si>
  <si>
    <t>3220000028  RESULTADO DEL EJERCICIO 2020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</si>
  <si>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</si>
  <si>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</si>
  <si>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</si>
  <si>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</si>
  <si>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</si>
  <si>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</si>
  <si>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</si>
  <si>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</si>
  <si>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3220790201  APLICACIÓN DE REMANENTE PROPIO</t>
  </si>
  <si>
    <t>3221792001  REMANENTE CIERRE RECURSOS PROPIOS</t>
  </si>
  <si>
    <t>3221792002   REM REFRENDO RECURS</t>
  </si>
  <si>
    <t>3221793001  REM CIERRE EST LIBRE</t>
  </si>
  <si>
    <t>3221793002   REM REFRENDO ESTATA</t>
  </si>
  <si>
    <t>3221793004  REM APLICA ESTATAL L</t>
  </si>
  <si>
    <t>3221794004  REM AP EST ETIQUE SF</t>
  </si>
  <si>
    <t>3221795001  REM CIERRE CONVENIOS</t>
  </si>
  <si>
    <t>3221795002   REM REFRENDO CONVEN</t>
  </si>
  <si>
    <t>3221796001  REMANENTE CIERRE RAMO 33</t>
  </si>
  <si>
    <t>3221796002   REMANENTE REFRENDO RAMO 33</t>
  </si>
  <si>
    <t>3221797002  REM REFRENDO REC INT</t>
  </si>
  <si>
    <t>3221797004  REM APLICA REC INTER</t>
  </si>
  <si>
    <t>3221798002  REM REFRENDO CONVENI</t>
  </si>
  <si>
    <t>3221798004  REM APLICA CONV ENTE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</si>
  <si>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</si>
  <si>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</si>
  <si>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</si>
  <si>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</si>
  <si>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</si>
  <si>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</si>
  <si>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</si>
  <si>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</si>
  <si>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1112102015  BANCOMER 0198260206 PROD - APROV</t>
  </si>
  <si>
    <t>1112102020  BANCOMER 0109813330</t>
  </si>
  <si>
    <t>1112102023  BANCOMER 0110354910</t>
  </si>
  <si>
    <t>1112102036  BANCOMER 0114349377 ESTATAL 2020</t>
  </si>
  <si>
    <t>1112102038  BANCOMER 0115761891 PROFEXCE 2020</t>
  </si>
  <si>
    <t>1112102040  BANCOMER 0116222730 ESTATAL 2021</t>
  </si>
  <si>
    <t>1112102042  BANCOMER 0116570771 FAM 2021</t>
  </si>
  <si>
    <t>1112102043  BMER 0116570887 RF21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</si>
  <si>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</si>
  <si>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</si>
  <si>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</si>
  <si>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</si>
  <si>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</si>
  <si>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</si>
  <si>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</si>
  <si>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</si>
  <si>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</si>
  <si>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</si>
  <si>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</si>
  <si>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</si>
  <si>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</si>
  <si>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</si>
  <si>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</si>
  <si>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diciembre de 2021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</si>
  <si>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</si>
  <si>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</si>
  <si>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</si>
  <si>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</si>
  <si>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</si>
  <si>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</si>
  <si>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</si>
  <si>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</si>
  <si>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</si>
  <si>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</si>
  <si>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</si>
  <si>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</si>
  <si>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</si>
  <si>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</si>
  <si>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</si>
  <si>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 xml:space="preserve">Correspondiente del 1 de enero al 31 de diciembre de 2021 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</si>
  <si>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</si>
  <si>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</si>
  <si>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</si>
  <si>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</si>
  <si>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</si>
  <si>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</si>
  <si>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</si>
  <si>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</si>
  <si>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</si>
  <si>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</si>
  <si>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</si>
  <si>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</si>
  <si>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</si>
  <si>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</si>
  <si>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</si>
  <si>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</si>
  <si>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</si>
  <si>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</si>
  <si>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</si>
  <si>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</si>
  <si>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</si>
  <si>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</si>
  <si>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</si>
  <si>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</si>
  <si>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</si>
  <si>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</si>
  <si>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</si>
  <si>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</si>
  <si>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</si>
  <si>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</si>
  <si>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</si>
  <si>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8110000001  LEY DE INGRESOS ESTIMADA</t>
  </si>
  <si>
    <t>8120000001  LEY DE INGRESOS POR EJECUTAR</t>
  </si>
  <si>
    <t>8130000001  MOD LEY INGRESO ESTIMADO</t>
  </si>
  <si>
    <t>8140000001  LEY DE INGRESOS DEVENGADA</t>
  </si>
  <si>
    <t>8150000001  LEY DE INGRESOS RECAUDADA</t>
  </si>
  <si>
    <t>8210000001  PTTO EGRESOS APROBADO</t>
  </si>
  <si>
    <t>8220000001  PTTO EGRESOS POR EJERCER</t>
  </si>
  <si>
    <t>8230000001  MOD PTTO EGRESO APROBADO</t>
  </si>
  <si>
    <t>8240000001  PTTO EGRESOS COMPROMETIDO</t>
  </si>
  <si>
    <t>8250000001  PTTO EGRESOS DEVENGADO</t>
  </si>
  <si>
    <t>8260000001  PTTO EGRESOS EJERCIDO</t>
  </si>
  <si>
    <t>8270000001  PTTO EGRESOS PAGADO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</si>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</sst>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4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0" fontId="5" fillId="3" borderId="0" xfId="0" applyFont="1" applyFill="1"/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3" borderId="0" xfId="0" applyFont="1" applyFill="1"/>
    <xf numFmtId="0" fontId="4" fillId="3" borderId="0" xfId="0" applyFont="1" applyFill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9" fillId="3" borderId="0" xfId="0" applyFont="1" applyFill="1"/>
    <xf numFmtId="49" fontId="3" fillId="3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/>
    <xf numFmtId="164" fontId="2" fillId="0" borderId="3" xfId="0" applyNumberFormat="1" applyFont="1" applyBorder="1"/>
    <xf numFmtId="49" fontId="3" fillId="0" borderId="4" xfId="0" applyNumberFormat="1" applyFont="1" applyBorder="1" applyAlignment="1">
      <alignment horizontal="left"/>
    </xf>
    <xf numFmtId="164" fontId="2" fillId="0" borderId="4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Border="1"/>
    <xf numFmtId="4" fontId="4" fillId="0" borderId="0" xfId="0" applyNumberFormat="1" applyFont="1"/>
    <xf numFmtId="164" fontId="4" fillId="3" borderId="3" xfId="0" applyNumberFormat="1" applyFont="1" applyFill="1" applyBorder="1"/>
    <xf numFmtId="164" fontId="4" fillId="0" borderId="4" xfId="0" applyNumberFormat="1" applyFont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4" fontId="2" fillId="0" borderId="0" xfId="2" applyNumberFormat="1" applyFont="1" applyBorder="1"/>
    <xf numFmtId="4" fontId="2" fillId="0" borderId="8" xfId="2" applyNumberFormat="1" applyFont="1" applyBorder="1"/>
    <xf numFmtId="0" fontId="2" fillId="0" borderId="2" xfId="0" applyFont="1" applyBorder="1"/>
    <xf numFmtId="4" fontId="2" fillId="0" borderId="15" xfId="2" applyNumberFormat="1" applyFont="1" applyBorder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49" fontId="5" fillId="3" borderId="4" xfId="0" applyNumberFormat="1" applyFont="1" applyFill="1" applyBorder="1" applyAlignment="1">
      <alignment horizontal="left"/>
    </xf>
    <xf numFmtId="0" fontId="4" fillId="2" borderId="1" xfId="3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166" fontId="2" fillId="0" borderId="3" xfId="0" applyNumberFormat="1" applyFont="1" applyBorder="1"/>
    <xf numFmtId="164" fontId="4" fillId="3" borderId="6" xfId="0" applyNumberFormat="1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0" fontId="2" fillId="3" borderId="0" xfId="0" applyFont="1" applyFill="1"/>
    <xf numFmtId="0" fontId="11" fillId="0" borderId="1" xfId="0" applyFont="1" applyBorder="1" applyAlignment="1">
      <alignment vertical="center" wrapText="1"/>
    </xf>
    <xf numFmtId="0" fontId="2" fillId="0" borderId="1" xfId="0" applyFont="1" applyBorder="1"/>
    <xf numFmtId="43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43" fontId="2" fillId="3" borderId="0" xfId="0" applyNumberFormat="1" applyFont="1" applyFill="1"/>
    <xf numFmtId="0" fontId="11" fillId="2" borderId="1" xfId="0" applyFont="1" applyFill="1" applyBorder="1" applyAlignment="1">
      <alignment vertical="center"/>
    </xf>
    <xf numFmtId="43" fontId="11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4" fillId="3" borderId="0" xfId="0" applyNumberFormat="1" applyFont="1" applyFill="1"/>
    <xf numFmtId="4" fontId="4" fillId="0" borderId="1" xfId="0" applyNumberFormat="1" applyFont="1" applyBorder="1"/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3" fillId="0" borderId="0" xfId="0" applyFont="1"/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3" fontId="2" fillId="0" borderId="1" xfId="1" applyFont="1" applyBorder="1"/>
    <xf numFmtId="0" fontId="11" fillId="2" borderId="1" xfId="0" applyFont="1" applyFill="1" applyBorder="1" applyAlignment="1">
      <alignment vertical="center"/>
    </xf>
    <xf numFmtId="166" fontId="2" fillId="3" borderId="16" xfId="0" applyNumberFormat="1" applyFont="1" applyFill="1" applyBorder="1"/>
    <xf numFmtId="166" fontId="2" fillId="3" borderId="6" xfId="0" applyNumberFormat="1" applyFont="1" applyFill="1" applyBorder="1"/>
  </cellXfs>
  <cellStyles count="5">
    <cellStyle name="Millares" xfId="1" builtinId="3"/>
    <cellStyle name="Millares 2 2" xfId="4" xr:uid="{E290BFAC-4B7F-4420-A300-E5E761D1EB09}"/>
    <cellStyle name="Normal" xfId="0" builtinId="0"/>
    <cellStyle name="Normal 2 2" xfId="3" xr:uid="{F19BBA26-930A-40A0-BC6E-6DCDA65B6B1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2334BE22-B420-4E3A-8664-94397863C037}"/>
            </a:ext>
          </a:extLst>
        </xdr:cNvPr>
        <xdr:cNvSpPr/>
      </xdr:nvSpPr>
      <xdr:spPr>
        <a:xfrm>
          <a:off x="627843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A22DA05-D597-4C1C-808B-2EB47ACBD217}"/>
            </a:ext>
          </a:extLst>
        </xdr:cNvPr>
        <xdr:cNvSpPr/>
      </xdr:nvSpPr>
      <xdr:spPr>
        <a:xfrm>
          <a:off x="6751320" y="504444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7A91E892-84AD-4588-9910-B0AF03770894}"/>
            </a:ext>
          </a:extLst>
        </xdr:cNvPr>
        <xdr:cNvSpPr/>
      </xdr:nvSpPr>
      <xdr:spPr>
        <a:xfrm>
          <a:off x="5841402" y="918389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5BE235C0-CD2A-4C8D-917D-DFBE01E1AA01}"/>
            </a:ext>
          </a:extLst>
        </xdr:cNvPr>
        <xdr:cNvSpPr/>
      </xdr:nvSpPr>
      <xdr:spPr>
        <a:xfrm>
          <a:off x="7703820" y="108513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DABF8094-3E48-4512-8FCB-11E7A5F38AE2}"/>
            </a:ext>
          </a:extLst>
        </xdr:cNvPr>
        <xdr:cNvSpPr/>
      </xdr:nvSpPr>
      <xdr:spPr>
        <a:xfrm>
          <a:off x="6773731" y="1250666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153</xdr:row>
      <xdr:rowOff>22412</xdr:rowOff>
    </xdr:from>
    <xdr:ext cx="1750287" cy="437029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8A8592F-8DA0-4D42-9510-8248E8D57674}"/>
            </a:ext>
          </a:extLst>
        </xdr:cNvPr>
        <xdr:cNvSpPr/>
      </xdr:nvSpPr>
      <xdr:spPr>
        <a:xfrm>
          <a:off x="4760707" y="2631903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162</xdr:row>
      <xdr:rowOff>33618</xdr:rowOff>
    </xdr:from>
    <xdr:ext cx="1750287" cy="437029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47408E36-577F-4017-A58B-7B8D488465FD}"/>
            </a:ext>
          </a:extLst>
        </xdr:cNvPr>
        <xdr:cNvSpPr/>
      </xdr:nvSpPr>
      <xdr:spPr>
        <a:xfrm>
          <a:off x="5673314" y="2813617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193</xdr:row>
      <xdr:rowOff>246531</xdr:rowOff>
    </xdr:from>
    <xdr:ext cx="1587001" cy="338578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F584EC7-2B27-4682-B7C8-E5338D228109}"/>
            </a:ext>
          </a:extLst>
        </xdr:cNvPr>
        <xdr:cNvSpPr/>
      </xdr:nvSpPr>
      <xdr:spPr>
        <a:xfrm>
          <a:off x="6846570" y="3431555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210</xdr:row>
      <xdr:rowOff>67235</xdr:rowOff>
    </xdr:from>
    <xdr:ext cx="1750287" cy="437029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7413DA76-E88A-4EB2-A4A6-30694024ADD7}"/>
            </a:ext>
          </a:extLst>
        </xdr:cNvPr>
        <xdr:cNvSpPr/>
      </xdr:nvSpPr>
      <xdr:spPr>
        <a:xfrm>
          <a:off x="6762526" y="3745095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47625</xdr:colOff>
      <xdr:row>202</xdr:row>
      <xdr:rowOff>63500</xdr:rowOff>
    </xdr:from>
    <xdr:ext cx="1587001" cy="338578"/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A41B6682-33E7-4667-9EB9-77AFFA41436D}"/>
            </a:ext>
          </a:extLst>
        </xdr:cNvPr>
        <xdr:cNvSpPr/>
      </xdr:nvSpPr>
      <xdr:spPr>
        <a:xfrm>
          <a:off x="6798945" y="3594608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Diciembre/11_Edos.%20Fros%20y%20Pptales_%20diciembre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 (2)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285C-E22B-450A-BC2B-BC046EA85DC4}">
  <dimension ref="A2:I574"/>
  <sheetViews>
    <sheetView showGridLines="0" tabSelected="1" zoomScale="60" zoomScaleNormal="60" workbookViewId="0">
      <selection activeCell="G577" sqref="A1:H577"/>
    </sheetView>
  </sheetViews>
  <sheetFormatPr baseColWidth="10" defaultColWidth="11.42578125" defaultRowHeight="13.2" x14ac:dyDescent="0.25"/>
  <cols>
    <col min="1" max="1" width="1.85546875" style="2" customWidth="1"/>
    <col min="2" max="2" width="90.42578125" style="2" customWidth="1"/>
    <col min="3" max="6" width="34.28515625" style="2" customWidth="1"/>
    <col min="7" max="7" width="19.140625" style="2" bestFit="1" customWidth="1"/>
    <col min="8" max="8" width="4.42578125" style="2" customWidth="1"/>
    <col min="9" max="9" width="19.85546875" style="2" customWidth="1"/>
    <col min="10" max="16384" width="11.42578125" style="2"/>
  </cols>
  <sheetData>
    <row r="2" spans="1:8" ht="4.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3" t="s">
        <v>0</v>
      </c>
      <c r="B3" s="3"/>
      <c r="C3" s="3"/>
      <c r="D3" s="3"/>
      <c r="E3" s="3"/>
      <c r="F3" s="3"/>
      <c r="G3" s="3"/>
      <c r="H3" s="3"/>
    </row>
    <row r="4" spans="1:8" ht="24" customHeight="1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25">
      <c r="B5" s="4"/>
      <c r="C5" s="5"/>
      <c r="D5" s="6"/>
      <c r="E5" s="6"/>
      <c r="F5" s="6"/>
    </row>
    <row r="7" spans="1:8" x14ac:dyDescent="0.25">
      <c r="B7" s="7" t="s">
        <v>2</v>
      </c>
      <c r="C7" s="8" t="s">
        <v>3</v>
      </c>
      <c r="D7" s="9"/>
      <c r="F7" s="10"/>
      <c r="G7" s="7"/>
    </row>
    <row r="9" spans="1:8" x14ac:dyDescent="0.25">
      <c r="A9" s="11" t="s">
        <v>4</v>
      </c>
      <c r="B9" s="11"/>
      <c r="C9" s="11"/>
      <c r="D9" s="11"/>
      <c r="E9" s="11"/>
      <c r="F9" s="11"/>
      <c r="G9" s="11"/>
      <c r="H9" s="11"/>
    </row>
    <row r="10" spans="1:8" x14ac:dyDescent="0.25">
      <c r="B10" s="12"/>
      <c r="C10" s="8"/>
      <c r="D10" s="9"/>
      <c r="F10" s="10"/>
    </row>
    <row r="11" spans="1:8" x14ac:dyDescent="0.25">
      <c r="B11" s="13" t="s">
        <v>5</v>
      </c>
      <c r="C11" s="14"/>
      <c r="D11" s="6"/>
      <c r="E11" s="6"/>
      <c r="F11" s="6"/>
    </row>
    <row r="12" spans="1:8" x14ac:dyDescent="0.25">
      <c r="B12" s="15"/>
      <c r="C12" s="5"/>
      <c r="D12" s="6"/>
      <c r="E12" s="6"/>
      <c r="F12" s="6"/>
    </row>
    <row r="13" spans="1:8" x14ac:dyDescent="0.25">
      <c r="B13" s="13" t="s">
        <v>6</v>
      </c>
      <c r="C13" s="5"/>
      <c r="D13" s="6"/>
      <c r="E13" s="6"/>
      <c r="F13" s="6"/>
    </row>
    <row r="14" spans="1:8" x14ac:dyDescent="0.25">
      <c r="C14" s="5"/>
    </row>
    <row r="15" spans="1:8" x14ac:dyDescent="0.25">
      <c r="B15" s="16" t="s">
        <v>7</v>
      </c>
    </row>
    <row r="16" spans="1:8" x14ac:dyDescent="0.25">
      <c r="B16" s="17"/>
    </row>
    <row r="17" spans="2:5" ht="20.25" customHeight="1" x14ac:dyDescent="0.25">
      <c r="B17" s="18" t="s">
        <v>8</v>
      </c>
      <c r="C17" s="19" t="s">
        <v>9</v>
      </c>
      <c r="D17" s="19" t="s">
        <v>10</v>
      </c>
      <c r="E17" s="19" t="s">
        <v>11</v>
      </c>
    </row>
    <row r="18" spans="2:5" x14ac:dyDescent="0.25">
      <c r="B18" s="20" t="s">
        <v>12</v>
      </c>
      <c r="C18" s="21"/>
      <c r="D18" s="21">
        <v>0</v>
      </c>
      <c r="E18" s="21">
        <v>0</v>
      </c>
    </row>
    <row r="19" spans="2:5" x14ac:dyDescent="0.25">
      <c r="B19" s="22"/>
      <c r="C19" s="23"/>
      <c r="D19" s="23">
        <v>0</v>
      </c>
      <c r="E19" s="23">
        <v>0</v>
      </c>
    </row>
    <row r="20" spans="2:5" x14ac:dyDescent="0.25">
      <c r="B20" s="22" t="s">
        <v>13</v>
      </c>
      <c r="C20" s="23"/>
      <c r="D20" s="23">
        <v>0</v>
      </c>
      <c r="E20" s="23">
        <v>0</v>
      </c>
    </row>
    <row r="21" spans="2:5" x14ac:dyDescent="0.25">
      <c r="B21" s="22"/>
      <c r="C21" s="23"/>
      <c r="D21" s="23">
        <v>0</v>
      </c>
      <c r="E21" s="23">
        <v>0</v>
      </c>
    </row>
    <row r="22" spans="2:5" x14ac:dyDescent="0.25">
      <c r="B22" s="24" t="s">
        <v>14</v>
      </c>
      <c r="C22" s="25"/>
      <c r="D22" s="25">
        <v>0</v>
      </c>
      <c r="E22" s="25">
        <v>0</v>
      </c>
    </row>
    <row r="23" spans="2:5" x14ac:dyDescent="0.25">
      <c r="B23" s="17"/>
      <c r="C23" s="19">
        <f>SUM(C18:C22)</f>
        <v>0</v>
      </c>
      <c r="D23" s="19"/>
      <c r="E23" s="19">
        <f>SUM(E18:E22)</f>
        <v>0</v>
      </c>
    </row>
    <row r="24" spans="2:5" ht="6" customHeight="1" x14ac:dyDescent="0.25">
      <c r="B24" s="17"/>
    </row>
    <row r="25" spans="2:5" ht="6" customHeight="1" x14ac:dyDescent="0.25">
      <c r="B25" s="17"/>
    </row>
    <row r="26" spans="2:5" x14ac:dyDescent="0.25">
      <c r="B26" s="17"/>
    </row>
    <row r="27" spans="2:5" x14ac:dyDescent="0.25">
      <c r="B27" s="16" t="s">
        <v>15</v>
      </c>
      <c r="C27" s="26"/>
    </row>
    <row r="29" spans="2:5" ht="18.75" customHeight="1" x14ac:dyDescent="0.25">
      <c r="B29" s="18" t="s">
        <v>16</v>
      </c>
      <c r="C29" s="19" t="s">
        <v>9</v>
      </c>
      <c r="D29" s="19" t="s">
        <v>17</v>
      </c>
      <c r="E29" s="19" t="s">
        <v>18</v>
      </c>
    </row>
    <row r="30" spans="2:5" x14ac:dyDescent="0.25">
      <c r="B30" s="22" t="s">
        <v>19</v>
      </c>
      <c r="C30" s="23"/>
      <c r="D30" s="23"/>
      <c r="E30" s="23"/>
    </row>
    <row r="31" spans="2:5" x14ac:dyDescent="0.25">
      <c r="B31" s="22"/>
      <c r="C31" s="23"/>
      <c r="D31" s="23"/>
      <c r="E31" s="23"/>
    </row>
    <row r="32" spans="2:5" ht="14.25" customHeight="1" x14ac:dyDescent="0.25">
      <c r="B32" s="22" t="s">
        <v>20</v>
      </c>
      <c r="C32" s="23"/>
      <c r="D32" s="23"/>
      <c r="E32" s="23"/>
    </row>
    <row r="33" spans="2:6" ht="14.25" customHeight="1" x14ac:dyDescent="0.25">
      <c r="B33" s="22"/>
      <c r="C33" s="23"/>
      <c r="D33" s="23"/>
      <c r="E33" s="23"/>
    </row>
    <row r="34" spans="2:6" ht="14.25" customHeight="1" x14ac:dyDescent="0.25">
      <c r="B34" s="24"/>
      <c r="C34" s="25"/>
      <c r="D34" s="25"/>
      <c r="E34" s="25"/>
    </row>
    <row r="35" spans="2:6" ht="14.25" customHeight="1" x14ac:dyDescent="0.25">
      <c r="C35" s="19">
        <f>SUM(C30:C34)</f>
        <v>0</v>
      </c>
      <c r="D35" s="19">
        <f>SUM(D30:D34)</f>
        <v>0</v>
      </c>
      <c r="E35" s="19">
        <f>SUM(E30:E34)</f>
        <v>0</v>
      </c>
    </row>
    <row r="36" spans="2:6" ht="14.25" customHeight="1" x14ac:dyDescent="0.25">
      <c r="C36" s="27"/>
      <c r="D36" s="27"/>
      <c r="E36" s="27"/>
    </row>
    <row r="37" spans="2:6" ht="14.25" customHeight="1" x14ac:dyDescent="0.25"/>
    <row r="38" spans="2:6" ht="23.25" customHeight="1" x14ac:dyDescent="0.25">
      <c r="B38" s="18" t="s">
        <v>21</v>
      </c>
      <c r="C38" s="19" t="s">
        <v>9</v>
      </c>
      <c r="D38" s="19" t="s">
        <v>22</v>
      </c>
      <c r="E38" s="19" t="s">
        <v>23</v>
      </c>
      <c r="F38" s="19" t="s">
        <v>24</v>
      </c>
    </row>
    <row r="39" spans="2:6" s="5" customFormat="1" ht="14.25" customHeight="1" x14ac:dyDescent="0.25">
      <c r="B39" s="28" t="s">
        <v>25</v>
      </c>
      <c r="C39" s="29">
        <f>SUM(D39:F39)</f>
        <v>7891.6799999999994</v>
      </c>
      <c r="D39" s="30">
        <v>0</v>
      </c>
      <c r="E39" s="30">
        <v>1483</v>
      </c>
      <c r="F39" s="30">
        <f>5888.4+520.28</f>
        <v>6408.6799999999994</v>
      </c>
    </row>
    <row r="40" spans="2:6" s="5" customFormat="1" ht="14.25" customHeight="1" x14ac:dyDescent="0.25">
      <c r="B40" s="28"/>
      <c r="C40" s="30"/>
      <c r="D40" s="30"/>
      <c r="E40" s="30"/>
      <c r="F40" s="30"/>
    </row>
    <row r="41" spans="2:6" s="5" customFormat="1" ht="14.25" customHeight="1" x14ac:dyDescent="0.25">
      <c r="B41" s="28" t="s">
        <v>26</v>
      </c>
      <c r="C41" s="29">
        <f>SUM(D41:F41)</f>
        <v>0</v>
      </c>
      <c r="D41" s="30">
        <v>0</v>
      </c>
      <c r="E41" s="30">
        <v>0</v>
      </c>
      <c r="F41" s="30">
        <v>0</v>
      </c>
    </row>
    <row r="42" spans="2:6" s="5" customFormat="1" ht="14.25" customHeight="1" x14ac:dyDescent="0.25">
      <c r="B42" s="28"/>
      <c r="C42" s="30"/>
      <c r="D42" s="30"/>
      <c r="E42" s="30"/>
      <c r="F42" s="30"/>
    </row>
    <row r="43" spans="2:6" s="5" customFormat="1" ht="14.25" customHeight="1" x14ac:dyDescent="0.25">
      <c r="B43" s="28" t="s">
        <v>27</v>
      </c>
      <c r="C43" s="29">
        <f>SUM(D43:F43)</f>
        <v>0</v>
      </c>
      <c r="D43" s="30">
        <v>0</v>
      </c>
      <c r="E43" s="30">
        <v>0</v>
      </c>
      <c r="F43" s="30">
        <v>0</v>
      </c>
    </row>
    <row r="44" spans="2:6" s="5" customFormat="1" ht="14.25" customHeight="1" x14ac:dyDescent="0.25">
      <c r="B44" s="28"/>
      <c r="C44" s="30"/>
      <c r="D44" s="30"/>
      <c r="E44" s="30"/>
      <c r="F44" s="30"/>
    </row>
    <row r="45" spans="2:6" s="5" customFormat="1" ht="14.25" customHeight="1" x14ac:dyDescent="0.25">
      <c r="B45" s="28" t="s">
        <v>28</v>
      </c>
      <c r="C45" s="29">
        <f>SUM(D45:F45)</f>
        <v>0</v>
      </c>
      <c r="D45" s="30">
        <v>0</v>
      </c>
      <c r="E45" s="30">
        <v>0</v>
      </c>
      <c r="F45" s="30">
        <v>0</v>
      </c>
    </row>
    <row r="46" spans="2:6" s="5" customFormat="1" ht="14.25" customHeight="1" x14ac:dyDescent="0.25">
      <c r="B46" s="31"/>
      <c r="C46" s="32"/>
      <c r="D46" s="32"/>
      <c r="E46" s="32"/>
      <c r="F46" s="32"/>
    </row>
    <row r="47" spans="2:6" s="5" customFormat="1" ht="14.25" customHeight="1" x14ac:dyDescent="0.25">
      <c r="C47" s="33">
        <f>SUM(C38:C46)</f>
        <v>7891.6799999999994</v>
      </c>
      <c r="D47" s="33">
        <f>SUM(D38:D46)</f>
        <v>0</v>
      </c>
      <c r="E47" s="33">
        <f>SUM(E38:E46)</f>
        <v>1483</v>
      </c>
      <c r="F47" s="33">
        <f>SUM(F38:F46)</f>
        <v>6408.6799999999994</v>
      </c>
    </row>
    <row r="48" spans="2:6" ht="4.8" customHeight="1" x14ac:dyDescent="0.25"/>
    <row r="49" spans="2:9" ht="4.8" customHeight="1" x14ac:dyDescent="0.25"/>
    <row r="50" spans="2:9" ht="14.25" customHeight="1" x14ac:dyDescent="0.25"/>
    <row r="51" spans="2:9" ht="14.25" customHeight="1" x14ac:dyDescent="0.25">
      <c r="B51" s="16" t="s">
        <v>29</v>
      </c>
    </row>
    <row r="52" spans="2:9" ht="14.25" customHeight="1" x14ac:dyDescent="0.25">
      <c r="B52" s="17"/>
    </row>
    <row r="53" spans="2:9" ht="24" customHeight="1" x14ac:dyDescent="0.25">
      <c r="B53" s="18" t="s">
        <v>30</v>
      </c>
      <c r="C53" s="19" t="s">
        <v>9</v>
      </c>
      <c r="D53" s="19" t="s">
        <v>31</v>
      </c>
    </row>
    <row r="54" spans="2:9" ht="14.25" customHeight="1" x14ac:dyDescent="0.25">
      <c r="B54" s="20" t="s">
        <v>32</v>
      </c>
      <c r="C54" s="21"/>
      <c r="D54" s="21">
        <v>0</v>
      </c>
    </row>
    <row r="55" spans="2:9" ht="14.25" customHeight="1" x14ac:dyDescent="0.25">
      <c r="B55" s="22"/>
      <c r="C55" s="23"/>
      <c r="D55" s="23">
        <v>0</v>
      </c>
    </row>
    <row r="56" spans="2:9" ht="14.25" customHeight="1" x14ac:dyDescent="0.25">
      <c r="B56" s="22" t="s">
        <v>33</v>
      </c>
      <c r="C56" s="23"/>
      <c r="D56" s="23"/>
    </row>
    <row r="57" spans="2:9" ht="14.25" customHeight="1" x14ac:dyDescent="0.25">
      <c r="B57" s="24"/>
      <c r="C57" s="25"/>
      <c r="D57" s="25">
        <v>0</v>
      </c>
    </row>
    <row r="58" spans="2:9" ht="14.25" customHeight="1" x14ac:dyDescent="0.25">
      <c r="B58" s="34"/>
      <c r="C58" s="19">
        <f>SUM(C53:C57)</f>
        <v>0</v>
      </c>
      <c r="D58" s="19"/>
      <c r="I58" s="17"/>
    </row>
    <row r="59" spans="2:9" ht="0.6" customHeight="1" x14ac:dyDescent="0.25">
      <c r="B59" s="34"/>
      <c r="C59" s="35"/>
      <c r="D59" s="35"/>
    </row>
    <row r="60" spans="2:9" ht="0.6" customHeight="1" x14ac:dyDescent="0.25">
      <c r="B60" s="34"/>
      <c r="C60" s="35"/>
      <c r="D60" s="35"/>
    </row>
    <row r="61" spans="2:9" ht="0.6" customHeight="1" x14ac:dyDescent="0.25">
      <c r="H61" s="17"/>
    </row>
    <row r="62" spans="2:9" ht="14.25" customHeight="1" x14ac:dyDescent="0.25">
      <c r="B62" s="16" t="s">
        <v>34</v>
      </c>
    </row>
    <row r="63" spans="2:9" ht="14.25" customHeight="1" x14ac:dyDescent="0.25">
      <c r="B63" s="17"/>
    </row>
    <row r="64" spans="2:9" ht="27.75" customHeight="1" x14ac:dyDescent="0.25">
      <c r="B64" s="18" t="s">
        <v>35</v>
      </c>
      <c r="C64" s="19" t="s">
        <v>9</v>
      </c>
      <c r="D64" s="19" t="s">
        <v>10</v>
      </c>
      <c r="E64" s="19" t="s">
        <v>36</v>
      </c>
      <c r="F64" s="36" t="s">
        <v>37</v>
      </c>
      <c r="G64" s="19" t="s">
        <v>38</v>
      </c>
    </row>
    <row r="65" spans="2:8" ht="14.25" customHeight="1" x14ac:dyDescent="0.25">
      <c r="B65" s="37" t="s">
        <v>39</v>
      </c>
      <c r="C65" s="35"/>
      <c r="D65" s="35">
        <v>0</v>
      </c>
      <c r="E65" s="35">
        <v>0</v>
      </c>
      <c r="F65" s="35">
        <v>0</v>
      </c>
      <c r="G65" s="38">
        <v>0</v>
      </c>
    </row>
    <row r="66" spans="2:8" ht="14.25" customHeight="1" x14ac:dyDescent="0.25">
      <c r="B66" s="37"/>
      <c r="C66" s="35"/>
      <c r="D66" s="35">
        <v>0</v>
      </c>
      <c r="E66" s="35">
        <v>0</v>
      </c>
      <c r="F66" s="35">
        <v>0</v>
      </c>
      <c r="G66" s="38">
        <v>0</v>
      </c>
    </row>
    <row r="67" spans="2:8" ht="14.25" customHeight="1" x14ac:dyDescent="0.25">
      <c r="B67" s="37"/>
      <c r="C67" s="35"/>
      <c r="D67" s="35">
        <v>0</v>
      </c>
      <c r="E67" s="35">
        <v>0</v>
      </c>
      <c r="F67" s="35">
        <v>0</v>
      </c>
      <c r="G67" s="38">
        <v>0</v>
      </c>
    </row>
    <row r="68" spans="2:8" ht="14.25" customHeight="1" x14ac:dyDescent="0.25">
      <c r="B68" s="39"/>
      <c r="C68" s="40"/>
      <c r="D68" s="40">
        <v>0</v>
      </c>
      <c r="E68" s="40">
        <v>0</v>
      </c>
      <c r="F68" s="40">
        <v>0</v>
      </c>
      <c r="G68" s="41">
        <v>0</v>
      </c>
    </row>
    <row r="69" spans="2:8" ht="15" customHeight="1" x14ac:dyDescent="0.25">
      <c r="B69" s="34"/>
      <c r="C69" s="19">
        <f>SUM(C64:C68)</f>
        <v>0</v>
      </c>
      <c r="D69" s="42">
        <v>0</v>
      </c>
      <c r="E69" s="43">
        <v>0</v>
      </c>
      <c r="F69" s="43">
        <v>0</v>
      </c>
      <c r="G69" s="44">
        <v>0</v>
      </c>
    </row>
    <row r="70" spans="2:8" ht="25.2" customHeight="1" x14ac:dyDescent="0.25">
      <c r="B70" s="34"/>
      <c r="C70" s="45"/>
      <c r="D70" s="45"/>
      <c r="E70" s="45"/>
      <c r="F70" s="45"/>
      <c r="G70" s="45"/>
    </row>
    <row r="71" spans="2:8" hidden="1" x14ac:dyDescent="0.25">
      <c r="B71" s="34"/>
      <c r="C71" s="45"/>
      <c r="D71" s="45"/>
      <c r="E71" s="45"/>
      <c r="F71" s="45"/>
      <c r="G71" s="45"/>
      <c r="H71" s="17"/>
    </row>
    <row r="72" spans="2:8" hidden="1" x14ac:dyDescent="0.25">
      <c r="B72" s="34"/>
      <c r="C72" s="45"/>
      <c r="D72" s="45"/>
      <c r="E72" s="45"/>
      <c r="F72" s="45"/>
      <c r="G72" s="45"/>
    </row>
    <row r="73" spans="2:8" ht="13.8" customHeight="1" x14ac:dyDescent="0.25">
      <c r="B73" s="34"/>
      <c r="C73" s="45"/>
      <c r="D73" s="45"/>
      <c r="E73" s="45"/>
      <c r="F73" s="45"/>
      <c r="G73" s="45"/>
    </row>
    <row r="74" spans="2:8" x14ac:dyDescent="0.25">
      <c r="B74" s="34"/>
      <c r="C74" s="45"/>
      <c r="D74" s="45"/>
      <c r="E74" s="45"/>
      <c r="F74" s="45"/>
      <c r="G74" s="45"/>
      <c r="H74" s="17"/>
    </row>
    <row r="75" spans="2:8" ht="26.25" customHeight="1" x14ac:dyDescent="0.25">
      <c r="B75" s="18" t="s">
        <v>40</v>
      </c>
      <c r="C75" s="19" t="s">
        <v>9</v>
      </c>
      <c r="D75" s="19" t="s">
        <v>10</v>
      </c>
      <c r="E75" s="19" t="s">
        <v>41</v>
      </c>
      <c r="F75" s="45"/>
      <c r="G75" s="45"/>
    </row>
    <row r="76" spans="2:8" x14ac:dyDescent="0.25">
      <c r="B76" s="20" t="s">
        <v>42</v>
      </c>
      <c r="C76" s="38"/>
      <c r="D76" s="23">
        <v>0</v>
      </c>
      <c r="E76" s="23">
        <v>0</v>
      </c>
      <c r="F76" s="45"/>
      <c r="G76" s="45"/>
    </row>
    <row r="77" spans="2:8" x14ac:dyDescent="0.25">
      <c r="B77" s="24"/>
      <c r="C77" s="38"/>
      <c r="D77" s="23">
        <v>0</v>
      </c>
      <c r="E77" s="23">
        <v>0</v>
      </c>
      <c r="F77" s="45"/>
      <c r="G77" s="45"/>
    </row>
    <row r="78" spans="2:8" ht="16.5" customHeight="1" x14ac:dyDescent="0.25">
      <c r="B78" s="34"/>
      <c r="C78" s="19">
        <f>SUM(C76:C77)</f>
        <v>0</v>
      </c>
      <c r="D78" s="46"/>
      <c r="E78" s="47"/>
      <c r="F78" s="45"/>
      <c r="G78" s="45"/>
    </row>
    <row r="79" spans="2:8" ht="12.6" customHeight="1" x14ac:dyDescent="0.25">
      <c r="B79" s="34"/>
      <c r="C79" s="45"/>
      <c r="D79" s="45"/>
      <c r="E79" s="45"/>
      <c r="F79" s="45"/>
      <c r="G79" s="45"/>
    </row>
    <row r="80" spans="2:8" ht="11.4" customHeight="1" x14ac:dyDescent="0.25">
      <c r="B80" s="34"/>
      <c r="C80" s="45"/>
      <c r="D80" s="45"/>
      <c r="E80" s="45"/>
      <c r="F80" s="45"/>
      <c r="G80" s="45"/>
    </row>
    <row r="81" spans="2:8" x14ac:dyDescent="0.25">
      <c r="B81" s="17"/>
      <c r="H81" s="17"/>
    </row>
    <row r="82" spans="2:8" x14ac:dyDescent="0.25">
      <c r="B82" s="16" t="s">
        <v>43</v>
      </c>
    </row>
    <row r="84" spans="2:8" x14ac:dyDescent="0.25">
      <c r="B84" s="17"/>
    </row>
    <row r="85" spans="2:8" ht="24" customHeight="1" x14ac:dyDescent="0.25">
      <c r="B85" s="18" t="s">
        <v>44</v>
      </c>
      <c r="C85" s="19" t="s">
        <v>45</v>
      </c>
      <c r="D85" s="19" t="s">
        <v>46</v>
      </c>
      <c r="E85" s="19" t="s">
        <v>47</v>
      </c>
      <c r="F85" s="19" t="s">
        <v>48</v>
      </c>
    </row>
    <row r="86" spans="2:8" x14ac:dyDescent="0.25">
      <c r="B86" s="48" t="s">
        <v>49</v>
      </c>
      <c r="C86" s="49">
        <v>72082106.209999993</v>
      </c>
      <c r="D86" s="29">
        <v>73248816.359999999</v>
      </c>
      <c r="E86" s="23">
        <f>D86-C86</f>
        <v>1166710.150000006</v>
      </c>
      <c r="F86" s="23"/>
    </row>
    <row r="87" spans="2:8" x14ac:dyDescent="0.25">
      <c r="B87" s="50" t="s">
        <v>50</v>
      </c>
      <c r="C87" s="30">
        <v>54151272.869999997</v>
      </c>
      <c r="D87" s="29">
        <v>54151272.869999997</v>
      </c>
      <c r="E87" s="23">
        <f t="shared" ref="E87:E88" si="0">D87-C87</f>
        <v>0</v>
      </c>
      <c r="F87" s="23"/>
    </row>
    <row r="88" spans="2:8" x14ac:dyDescent="0.25">
      <c r="B88" s="50" t="s">
        <v>51</v>
      </c>
      <c r="C88" s="30">
        <v>0.01</v>
      </c>
      <c r="D88" s="29"/>
      <c r="E88" s="23">
        <f t="shared" si="0"/>
        <v>-0.01</v>
      </c>
      <c r="F88" s="23"/>
    </row>
    <row r="89" spans="2:8" x14ac:dyDescent="0.25">
      <c r="B89" s="22" t="s">
        <v>52</v>
      </c>
      <c r="C89" s="51">
        <f>SUM(C86:C88)</f>
        <v>126233379.08999999</v>
      </c>
      <c r="D89" s="52">
        <f>SUM(D86:D88)</f>
        <v>127400089.22999999</v>
      </c>
      <c r="E89" s="53">
        <f>D89-C89</f>
        <v>1166710.1400000006</v>
      </c>
      <c r="F89" s="23"/>
    </row>
    <row r="90" spans="2:8" x14ac:dyDescent="0.25">
      <c r="B90" s="50" t="s">
        <v>53</v>
      </c>
      <c r="C90" s="30">
        <v>4275332.4000000004</v>
      </c>
      <c r="D90" s="30">
        <v>4337597.4000000004</v>
      </c>
      <c r="E90" s="23">
        <f>D90-C90</f>
        <v>62265</v>
      </c>
      <c r="F90" s="23"/>
    </row>
    <row r="91" spans="2:8" x14ac:dyDescent="0.25">
      <c r="B91" s="50" t="s">
        <v>54</v>
      </c>
      <c r="C91" s="30">
        <v>7446701.4199999999</v>
      </c>
      <c r="D91" s="30">
        <v>7446701.4199999999</v>
      </c>
      <c r="E91" s="23">
        <f t="shared" ref="E91:E117" si="1">D91-C91</f>
        <v>0</v>
      </c>
      <c r="F91" s="23"/>
    </row>
    <row r="92" spans="2:8" x14ac:dyDescent="0.25">
      <c r="B92" s="50" t="s">
        <v>55</v>
      </c>
      <c r="C92" s="30">
        <v>50829.68</v>
      </c>
      <c r="D92" s="30">
        <v>50829.68</v>
      </c>
      <c r="E92" s="23">
        <f t="shared" si="1"/>
        <v>0</v>
      </c>
      <c r="F92" s="23"/>
    </row>
    <row r="93" spans="2:8" x14ac:dyDescent="0.25">
      <c r="B93" s="50" t="s">
        <v>56</v>
      </c>
      <c r="C93" s="30">
        <v>10196632.550000001</v>
      </c>
      <c r="D93" s="30">
        <v>10752077.27</v>
      </c>
      <c r="E93" s="23">
        <f t="shared" si="1"/>
        <v>555444.71999999881</v>
      </c>
      <c r="F93" s="23"/>
    </row>
    <row r="94" spans="2:8" x14ac:dyDescent="0.25">
      <c r="B94" s="50" t="s">
        <v>57</v>
      </c>
      <c r="C94" s="30">
        <v>132534.89000000001</v>
      </c>
      <c r="D94" s="30">
        <v>132534.89000000001</v>
      </c>
      <c r="E94" s="23">
        <f t="shared" si="1"/>
        <v>0</v>
      </c>
      <c r="F94" s="23"/>
    </row>
    <row r="95" spans="2:8" x14ac:dyDescent="0.25">
      <c r="B95" s="50" t="s">
        <v>58</v>
      </c>
      <c r="C95" s="30">
        <v>1200526.9099999999</v>
      </c>
      <c r="D95" s="30">
        <v>1683086.91</v>
      </c>
      <c r="E95" s="23">
        <f t="shared" si="1"/>
        <v>482560</v>
      </c>
      <c r="F95" s="23"/>
    </row>
    <row r="96" spans="2:8" x14ac:dyDescent="0.25">
      <c r="B96" s="50" t="s">
        <v>59</v>
      </c>
      <c r="C96" s="30">
        <v>195703.67</v>
      </c>
      <c r="D96" s="30">
        <v>195703.67</v>
      </c>
      <c r="E96" s="23">
        <f t="shared" si="1"/>
        <v>0</v>
      </c>
      <c r="F96" s="23"/>
    </row>
    <row r="97" spans="2:6" x14ac:dyDescent="0.25">
      <c r="B97" s="50" t="s">
        <v>60</v>
      </c>
      <c r="C97" s="30">
        <v>1007809.41</v>
      </c>
      <c r="D97" s="30">
        <v>1007809.41</v>
      </c>
      <c r="E97" s="23">
        <f t="shared" si="1"/>
        <v>0</v>
      </c>
      <c r="F97" s="23"/>
    </row>
    <row r="98" spans="2:6" x14ac:dyDescent="0.25">
      <c r="B98" s="50" t="s">
        <v>61</v>
      </c>
      <c r="C98" s="30">
        <v>78187.399999999994</v>
      </c>
      <c r="D98" s="30">
        <v>78187.399999999994</v>
      </c>
      <c r="E98" s="23">
        <f t="shared" si="1"/>
        <v>0</v>
      </c>
      <c r="F98" s="23"/>
    </row>
    <row r="99" spans="2:6" x14ac:dyDescent="0.25">
      <c r="B99" s="50" t="s">
        <v>62</v>
      </c>
      <c r="C99" s="30">
        <v>211315.94</v>
      </c>
      <c r="D99" s="30">
        <v>211315.94</v>
      </c>
      <c r="E99" s="23">
        <f t="shared" si="1"/>
        <v>0</v>
      </c>
      <c r="F99" s="23"/>
    </row>
    <row r="100" spans="2:6" x14ac:dyDescent="0.25">
      <c r="B100" s="50" t="s">
        <v>63</v>
      </c>
      <c r="C100" s="30">
        <v>375630.72</v>
      </c>
      <c r="D100" s="30">
        <v>524226.72</v>
      </c>
      <c r="E100" s="23">
        <f t="shared" si="1"/>
        <v>148596</v>
      </c>
      <c r="F100" s="23"/>
    </row>
    <row r="101" spans="2:6" x14ac:dyDescent="0.25">
      <c r="B101" s="50" t="s">
        <v>64</v>
      </c>
      <c r="C101" s="30">
        <v>3738169.22</v>
      </c>
      <c r="D101" s="30">
        <v>3738169.22</v>
      </c>
      <c r="E101" s="23">
        <f t="shared" si="1"/>
        <v>0</v>
      </c>
      <c r="F101" s="23"/>
    </row>
    <row r="102" spans="2:6" x14ac:dyDescent="0.25">
      <c r="B102" s="50" t="s">
        <v>65</v>
      </c>
      <c r="C102" s="30">
        <v>2805719.05</v>
      </c>
      <c r="D102" s="30">
        <v>2805719.05</v>
      </c>
      <c r="E102" s="23">
        <f t="shared" si="1"/>
        <v>0</v>
      </c>
      <c r="F102" s="23"/>
    </row>
    <row r="103" spans="2:6" x14ac:dyDescent="0.25">
      <c r="B103" s="50" t="s">
        <v>66</v>
      </c>
      <c r="C103" s="30">
        <v>1606284</v>
      </c>
      <c r="D103" s="30">
        <v>1606284</v>
      </c>
      <c r="E103" s="23">
        <f t="shared" si="1"/>
        <v>0</v>
      </c>
      <c r="F103" s="23"/>
    </row>
    <row r="104" spans="2:6" x14ac:dyDescent="0.25">
      <c r="B104" s="50" t="s">
        <v>67</v>
      </c>
      <c r="C104" s="30">
        <v>8931</v>
      </c>
      <c r="D104" s="30">
        <v>8931</v>
      </c>
      <c r="E104" s="23">
        <f t="shared" si="1"/>
        <v>0</v>
      </c>
      <c r="F104" s="23"/>
    </row>
    <row r="105" spans="2:6" x14ac:dyDescent="0.25">
      <c r="B105" s="50" t="s">
        <v>68</v>
      </c>
      <c r="C105" s="30">
        <v>50353.19</v>
      </c>
      <c r="D105" s="30">
        <v>50353.19</v>
      </c>
      <c r="E105" s="23">
        <f t="shared" si="1"/>
        <v>0</v>
      </c>
      <c r="F105" s="23"/>
    </row>
    <row r="106" spans="2:6" x14ac:dyDescent="0.25">
      <c r="B106" s="50" t="s">
        <v>69</v>
      </c>
      <c r="C106" s="30">
        <v>39100</v>
      </c>
      <c r="D106" s="30">
        <v>39100</v>
      </c>
      <c r="E106" s="23">
        <f t="shared" si="1"/>
        <v>0</v>
      </c>
      <c r="F106" s="23"/>
    </row>
    <row r="107" spans="2:6" x14ac:dyDescent="0.25">
      <c r="B107" s="50" t="s">
        <v>70</v>
      </c>
      <c r="C107" s="30">
        <v>4723382.4800000004</v>
      </c>
      <c r="D107" s="30">
        <v>4723382.4800000004</v>
      </c>
      <c r="E107" s="23">
        <f t="shared" si="1"/>
        <v>0</v>
      </c>
      <c r="F107" s="23"/>
    </row>
    <row r="108" spans="2:6" x14ac:dyDescent="0.25">
      <c r="B108" s="50" t="s">
        <v>71</v>
      </c>
      <c r="C108" s="30">
        <v>1710618.2</v>
      </c>
      <c r="D108" s="30">
        <v>1710618.2</v>
      </c>
      <c r="E108" s="23">
        <f t="shared" si="1"/>
        <v>0</v>
      </c>
      <c r="F108" s="23"/>
    </row>
    <row r="109" spans="2:6" x14ac:dyDescent="0.25">
      <c r="B109" s="50" t="s">
        <v>72</v>
      </c>
      <c r="C109" s="30">
        <v>458013.45</v>
      </c>
      <c r="D109" s="30">
        <v>458013.45</v>
      </c>
      <c r="E109" s="23">
        <f t="shared" si="1"/>
        <v>0</v>
      </c>
      <c r="F109" s="23"/>
    </row>
    <row r="110" spans="2:6" x14ac:dyDescent="0.25">
      <c r="B110" s="50" t="s">
        <v>73</v>
      </c>
      <c r="C110" s="30">
        <v>1639414.32</v>
      </c>
      <c r="D110" s="30">
        <v>1639414.32</v>
      </c>
      <c r="E110" s="23">
        <f t="shared" si="1"/>
        <v>0</v>
      </c>
      <c r="F110" s="23"/>
    </row>
    <row r="111" spans="2:6" x14ac:dyDescent="0.25">
      <c r="B111" s="50" t="s">
        <v>74</v>
      </c>
      <c r="C111" s="30">
        <v>1113629.07</v>
      </c>
      <c r="D111" s="30">
        <v>1520869.07</v>
      </c>
      <c r="E111" s="23">
        <f t="shared" si="1"/>
        <v>407240</v>
      </c>
      <c r="F111" s="23"/>
    </row>
    <row r="112" spans="2:6" x14ac:dyDescent="0.25">
      <c r="B112" s="50" t="s">
        <v>75</v>
      </c>
      <c r="C112" s="30">
        <v>26352.14</v>
      </c>
      <c r="D112" s="30">
        <v>26352.14</v>
      </c>
      <c r="E112" s="23">
        <f t="shared" si="1"/>
        <v>0</v>
      </c>
      <c r="F112" s="23"/>
    </row>
    <row r="113" spans="2:9" x14ac:dyDescent="0.25">
      <c r="B113" s="50" t="s">
        <v>76</v>
      </c>
      <c r="C113" s="30">
        <v>2340870.25</v>
      </c>
      <c r="D113" s="30">
        <v>2340870.25</v>
      </c>
      <c r="E113" s="23">
        <f t="shared" si="1"/>
        <v>0</v>
      </c>
      <c r="F113" s="23"/>
    </row>
    <row r="114" spans="2:9" x14ac:dyDescent="0.25">
      <c r="B114" s="50" t="s">
        <v>77</v>
      </c>
      <c r="C114" s="30">
        <v>14872.63</v>
      </c>
      <c r="D114" s="30">
        <v>14872.63</v>
      </c>
      <c r="E114" s="23">
        <f t="shared" si="1"/>
        <v>0</v>
      </c>
      <c r="F114" s="23"/>
    </row>
    <row r="115" spans="2:9" x14ac:dyDescent="0.25">
      <c r="B115" s="50" t="s">
        <v>78</v>
      </c>
      <c r="C115" s="30">
        <v>832891.37</v>
      </c>
      <c r="D115" s="30">
        <v>832891.37</v>
      </c>
      <c r="E115" s="23">
        <f t="shared" si="1"/>
        <v>0</v>
      </c>
      <c r="F115" s="23"/>
    </row>
    <row r="116" spans="2:9" x14ac:dyDescent="0.25">
      <c r="B116" s="50" t="s">
        <v>79</v>
      </c>
      <c r="C116" s="30">
        <v>7574.81</v>
      </c>
      <c r="D116" s="30">
        <v>7574.81</v>
      </c>
      <c r="E116" s="23">
        <f t="shared" si="1"/>
        <v>0</v>
      </c>
      <c r="F116" s="23"/>
    </row>
    <row r="117" spans="2:9" x14ac:dyDescent="0.25">
      <c r="B117" s="50" t="s">
        <v>80</v>
      </c>
      <c r="C117" s="30">
        <v>9020</v>
      </c>
      <c r="D117" s="30">
        <v>9020</v>
      </c>
      <c r="E117" s="23">
        <f t="shared" si="1"/>
        <v>0</v>
      </c>
      <c r="F117" s="23"/>
    </row>
    <row r="118" spans="2:9" x14ac:dyDescent="0.25">
      <c r="B118" s="24" t="s">
        <v>81</v>
      </c>
      <c r="C118" s="54">
        <f>SUM(C90:C117)</f>
        <v>46296400.170000017</v>
      </c>
      <c r="D118" s="54">
        <f>SUM(D90:D117)</f>
        <v>47952505.890000015</v>
      </c>
      <c r="E118" s="54">
        <f>SUM(E90:E116)</f>
        <v>1656105.7199999988</v>
      </c>
      <c r="F118" s="25"/>
      <c r="I118" s="17"/>
    </row>
    <row r="119" spans="2:9" x14ac:dyDescent="0.25">
      <c r="B119" s="48" t="s">
        <v>82</v>
      </c>
      <c r="C119" s="49">
        <v>-11936091.210000001</v>
      </c>
      <c r="D119" s="49">
        <v>-15551435.199999999</v>
      </c>
      <c r="E119" s="21">
        <f t="shared" ref="E119:E137" si="2">D119-C119</f>
        <v>-3615343.9899999984</v>
      </c>
      <c r="F119" s="21"/>
    </row>
    <row r="120" spans="2:9" x14ac:dyDescent="0.25">
      <c r="B120" s="50" t="s">
        <v>83</v>
      </c>
      <c r="C120" s="30">
        <v>-9927113.1300000008</v>
      </c>
      <c r="D120" s="30">
        <v>-10333085.369999999</v>
      </c>
      <c r="E120" s="23">
        <f t="shared" si="2"/>
        <v>-405972.23999999836</v>
      </c>
      <c r="F120" s="23"/>
    </row>
    <row r="121" spans="2:9" x14ac:dyDescent="0.25">
      <c r="B121" s="50" t="s">
        <v>84</v>
      </c>
      <c r="C121" s="30">
        <v>-8639</v>
      </c>
      <c r="D121" s="30">
        <v>-13562.46</v>
      </c>
      <c r="E121" s="23">
        <f t="shared" si="2"/>
        <v>-4923.4599999999991</v>
      </c>
      <c r="F121" s="23"/>
    </row>
    <row r="122" spans="2:9" x14ac:dyDescent="0.25">
      <c r="B122" s="50" t="s">
        <v>85</v>
      </c>
      <c r="C122" s="30">
        <v>-9020</v>
      </c>
      <c r="D122" s="30">
        <v>-9020</v>
      </c>
      <c r="E122" s="23">
        <f t="shared" si="2"/>
        <v>0</v>
      </c>
      <c r="F122" s="23"/>
    </row>
    <row r="123" spans="2:9" x14ac:dyDescent="0.25">
      <c r="B123" s="50" t="s">
        <v>86</v>
      </c>
      <c r="C123" s="30">
        <v>-8212654.4000000004</v>
      </c>
      <c r="D123" s="30">
        <v>-9229867.0399999991</v>
      </c>
      <c r="E123" s="23">
        <f t="shared" si="2"/>
        <v>-1017212.6399999987</v>
      </c>
      <c r="F123" s="23"/>
    </row>
    <row r="124" spans="2:9" x14ac:dyDescent="0.25">
      <c r="B124" s="50" t="s">
        <v>87</v>
      </c>
      <c r="C124" s="30">
        <v>-748246.12</v>
      </c>
      <c r="D124" s="30">
        <v>-875749.53</v>
      </c>
      <c r="E124" s="23">
        <f t="shared" si="2"/>
        <v>-127503.41000000003</v>
      </c>
      <c r="F124" s="23"/>
    </row>
    <row r="125" spans="2:9" x14ac:dyDescent="0.25">
      <c r="B125" s="50" t="s">
        <v>88</v>
      </c>
      <c r="C125" s="30">
        <v>-515889.06</v>
      </c>
      <c r="D125" s="30">
        <v>-616669.79</v>
      </c>
      <c r="E125" s="23">
        <f t="shared" si="2"/>
        <v>-100780.73000000004</v>
      </c>
      <c r="F125" s="23"/>
    </row>
    <row r="126" spans="2:9" x14ac:dyDescent="0.25">
      <c r="B126" s="50" t="s">
        <v>89</v>
      </c>
      <c r="C126" s="30">
        <v>-51033.440000000002</v>
      </c>
      <c r="D126" s="30">
        <v>-58204.13</v>
      </c>
      <c r="E126" s="23">
        <f t="shared" si="2"/>
        <v>-7170.6899999999951</v>
      </c>
      <c r="F126" s="23"/>
    </row>
    <row r="127" spans="2:9" x14ac:dyDescent="0.25">
      <c r="B127" s="50" t="s">
        <v>90</v>
      </c>
      <c r="C127" s="30">
        <v>-167570.95000000001</v>
      </c>
      <c r="D127" s="30">
        <v>-186702.95</v>
      </c>
      <c r="E127" s="23">
        <f t="shared" si="2"/>
        <v>-19132</v>
      </c>
      <c r="F127" s="23"/>
    </row>
    <row r="128" spans="2:9" x14ac:dyDescent="0.25">
      <c r="B128" s="50" t="s">
        <v>91</v>
      </c>
      <c r="C128" s="30">
        <v>-3947833.1</v>
      </c>
      <c r="D128" s="30">
        <v>-3983618.49</v>
      </c>
      <c r="E128" s="23">
        <f t="shared" si="2"/>
        <v>-35785.39000000013</v>
      </c>
      <c r="F128" s="23"/>
    </row>
    <row r="129" spans="2:9" x14ac:dyDescent="0.25">
      <c r="B129" s="50" t="s">
        <v>92</v>
      </c>
      <c r="C129" s="30">
        <v>-4262993.8600000003</v>
      </c>
      <c r="D129" s="30">
        <v>-4412003.05</v>
      </c>
      <c r="E129" s="23">
        <f t="shared" si="2"/>
        <v>-149009.18999999948</v>
      </c>
      <c r="F129" s="23"/>
    </row>
    <row r="130" spans="2:9" x14ac:dyDescent="0.25">
      <c r="B130" s="50" t="s">
        <v>93</v>
      </c>
      <c r="C130" s="30">
        <v>-446.55</v>
      </c>
      <c r="D130" s="30">
        <v>-1339.65</v>
      </c>
      <c r="E130" s="23">
        <f t="shared" si="2"/>
        <v>-893.10000000000014</v>
      </c>
      <c r="F130" s="23"/>
    </row>
    <row r="131" spans="2:9" x14ac:dyDescent="0.25">
      <c r="B131" s="50" t="s">
        <v>94</v>
      </c>
      <c r="C131" s="30">
        <v>-39100</v>
      </c>
      <c r="D131" s="30">
        <v>-39100</v>
      </c>
      <c r="E131" s="23">
        <f t="shared" si="2"/>
        <v>0</v>
      </c>
      <c r="F131" s="23"/>
    </row>
    <row r="132" spans="2:9" x14ac:dyDescent="0.25">
      <c r="B132" s="50" t="s">
        <v>95</v>
      </c>
      <c r="C132" s="30">
        <v>-3930195.47</v>
      </c>
      <c r="D132" s="30">
        <v>-4400706.3899999997</v>
      </c>
      <c r="E132" s="23">
        <f t="shared" si="2"/>
        <v>-470510.91999999946</v>
      </c>
      <c r="F132" s="23"/>
    </row>
    <row r="133" spans="2:9" x14ac:dyDescent="0.25">
      <c r="B133" s="50" t="s">
        <v>96</v>
      </c>
      <c r="C133" s="30">
        <v>-728650.13</v>
      </c>
      <c r="D133" s="30">
        <v>-894384.31</v>
      </c>
      <c r="E133" s="23">
        <f t="shared" si="2"/>
        <v>-165734.18000000005</v>
      </c>
      <c r="F133" s="23"/>
    </row>
    <row r="134" spans="2:9" x14ac:dyDescent="0.25">
      <c r="B134" s="50" t="s">
        <v>97</v>
      </c>
      <c r="C134" s="30">
        <v>-1990508.26</v>
      </c>
      <c r="D134" s="30">
        <v>-2036250.58</v>
      </c>
      <c r="E134" s="23">
        <f t="shared" si="2"/>
        <v>-45742.320000000065</v>
      </c>
      <c r="F134" s="23"/>
    </row>
    <row r="135" spans="2:9" x14ac:dyDescent="0.25">
      <c r="B135" s="50" t="s">
        <v>98</v>
      </c>
      <c r="C135" s="30">
        <v>-253824.81</v>
      </c>
      <c r="D135" s="30">
        <v>-311461.43</v>
      </c>
      <c r="E135" s="23">
        <f t="shared" si="2"/>
        <v>-57636.619999999995</v>
      </c>
      <c r="F135" s="23"/>
    </row>
    <row r="136" spans="2:9" x14ac:dyDescent="0.25">
      <c r="B136" s="50" t="s">
        <v>99</v>
      </c>
      <c r="C136" s="30">
        <v>-1396029.69</v>
      </c>
      <c r="D136" s="30">
        <v>-1630116.67</v>
      </c>
      <c r="E136" s="23">
        <f t="shared" si="2"/>
        <v>-234086.97999999998</v>
      </c>
      <c r="F136" s="23"/>
    </row>
    <row r="137" spans="2:9" x14ac:dyDescent="0.25">
      <c r="B137" s="50" t="s">
        <v>100</v>
      </c>
      <c r="C137" s="30">
        <v>-379776.69</v>
      </c>
      <c r="D137" s="30">
        <v>-463065.83</v>
      </c>
      <c r="E137" s="23">
        <f t="shared" si="2"/>
        <v>-83289.140000000014</v>
      </c>
      <c r="F137" s="23"/>
    </row>
    <row r="138" spans="2:9" x14ac:dyDescent="0.25">
      <c r="B138" s="24" t="s">
        <v>101</v>
      </c>
      <c r="C138" s="54">
        <f>SUM(C119:C137)</f>
        <v>-48505615.869999997</v>
      </c>
      <c r="D138" s="54">
        <f>SUM(D119:D137)</f>
        <v>-55046342.870000005</v>
      </c>
      <c r="E138" s="54">
        <f>SUM(E119:E137)</f>
        <v>-6540726.9999999953</v>
      </c>
      <c r="F138" s="23">
        <v>0</v>
      </c>
    </row>
    <row r="139" spans="2:9" ht="18" customHeight="1" x14ac:dyDescent="0.25">
      <c r="C139" s="55">
        <f>C89+C118+C138</f>
        <v>124024163.38999999</v>
      </c>
      <c r="D139" s="55">
        <f>D89+D118+D138</f>
        <v>120306252.25</v>
      </c>
      <c r="E139" s="55">
        <f>E89+E118+E138</f>
        <v>-3717911.1399999959</v>
      </c>
      <c r="F139" s="56"/>
      <c r="H139" s="57"/>
      <c r="I139" s="57"/>
    </row>
    <row r="142" spans="2:9" ht="21.75" customHeight="1" x14ac:dyDescent="0.25">
      <c r="B142" s="18" t="s">
        <v>102</v>
      </c>
      <c r="C142" s="19" t="s">
        <v>45</v>
      </c>
      <c r="D142" s="19" t="s">
        <v>46</v>
      </c>
      <c r="E142" s="19" t="s">
        <v>47</v>
      </c>
      <c r="F142" s="19" t="s">
        <v>48</v>
      </c>
    </row>
    <row r="143" spans="2:9" x14ac:dyDescent="0.25">
      <c r="B143" s="22" t="s">
        <v>103</v>
      </c>
      <c r="C143" s="30">
        <v>88673.43</v>
      </c>
      <c r="D143" s="30">
        <v>88673.43</v>
      </c>
      <c r="E143" s="23">
        <f>D143-C143</f>
        <v>0</v>
      </c>
      <c r="F143" s="23"/>
    </row>
    <row r="144" spans="2:9" x14ac:dyDescent="0.25">
      <c r="B144" s="22"/>
      <c r="C144" s="30"/>
      <c r="D144" s="30"/>
      <c r="E144" s="23"/>
      <c r="F144" s="23"/>
    </row>
    <row r="145" spans="2:6" x14ac:dyDescent="0.25">
      <c r="B145" s="22" t="s">
        <v>104</v>
      </c>
      <c r="C145" s="23">
        <v>0</v>
      </c>
      <c r="D145" s="23">
        <v>0</v>
      </c>
      <c r="E145" s="23"/>
      <c r="F145" s="23"/>
    </row>
    <row r="146" spans="2:6" x14ac:dyDescent="0.25">
      <c r="B146" s="22"/>
      <c r="C146" s="23"/>
      <c r="D146" s="23"/>
      <c r="E146" s="23"/>
      <c r="F146" s="23"/>
    </row>
    <row r="147" spans="2:6" x14ac:dyDescent="0.25">
      <c r="B147" s="22" t="s">
        <v>101</v>
      </c>
      <c r="C147" s="30">
        <v>-76902.460000000006</v>
      </c>
      <c r="D147" s="30">
        <v>-85406.83</v>
      </c>
      <c r="E147" s="23">
        <f>D147-C147</f>
        <v>-8504.3699999999953</v>
      </c>
      <c r="F147" s="23"/>
    </row>
    <row r="148" spans="2:6" x14ac:dyDescent="0.25">
      <c r="B148" s="58"/>
      <c r="C148" s="25"/>
      <c r="D148" s="25"/>
      <c r="E148" s="25"/>
      <c r="F148" s="25"/>
    </row>
    <row r="149" spans="2:6" ht="16.5" customHeight="1" x14ac:dyDescent="0.25">
      <c r="C149" s="59">
        <f>C143+C147</f>
        <v>11770.969999999987</v>
      </c>
      <c r="D149" s="59">
        <f>D143+D147</f>
        <v>3266.5999999999913</v>
      </c>
      <c r="E149" s="19">
        <f>SUM(E147:E148)</f>
        <v>-8504.3699999999953</v>
      </c>
      <c r="F149" s="56"/>
    </row>
    <row r="150" spans="2:6" ht="23.4" customHeight="1" x14ac:dyDescent="0.25"/>
    <row r="153" spans="2:6" ht="27" customHeight="1" x14ac:dyDescent="0.25">
      <c r="B153" s="18" t="s">
        <v>105</v>
      </c>
      <c r="C153" s="19" t="s">
        <v>9</v>
      </c>
    </row>
    <row r="154" spans="2:6" x14ac:dyDescent="0.25">
      <c r="B154" s="20" t="s">
        <v>106</v>
      </c>
      <c r="C154" s="21"/>
    </row>
    <row r="155" spans="2:6" x14ac:dyDescent="0.25">
      <c r="B155" s="22"/>
      <c r="C155" s="23"/>
    </row>
    <row r="156" spans="2:6" x14ac:dyDescent="0.25">
      <c r="B156" s="24"/>
      <c r="C156" s="25"/>
    </row>
    <row r="157" spans="2:6" ht="15" customHeight="1" x14ac:dyDescent="0.25">
      <c r="C157" s="19">
        <f>SUM(C155:C156)</f>
        <v>0</v>
      </c>
    </row>
    <row r="158" spans="2:6" ht="25.8" customHeight="1" x14ac:dyDescent="0.25">
      <c r="C158" s="60"/>
    </row>
    <row r="159" spans="2:6" x14ac:dyDescent="0.25">
      <c r="B159" s="5"/>
    </row>
    <row r="161" spans="2:8" ht="22.5" customHeight="1" x14ac:dyDescent="0.25">
      <c r="B161" s="61" t="s">
        <v>107</v>
      </c>
      <c r="C161" s="62" t="s">
        <v>9</v>
      </c>
      <c r="D161" s="63" t="s">
        <v>108</v>
      </c>
    </row>
    <row r="162" spans="2:8" x14ac:dyDescent="0.25">
      <c r="B162" s="64"/>
      <c r="C162" s="65"/>
      <c r="D162" s="66"/>
    </row>
    <row r="163" spans="2:8" x14ac:dyDescent="0.25">
      <c r="B163" s="67"/>
      <c r="C163" s="68"/>
      <c r="D163" s="69"/>
    </row>
    <row r="164" spans="2:8" x14ac:dyDescent="0.25">
      <c r="B164" s="70"/>
      <c r="C164" s="71"/>
      <c r="D164" s="71"/>
    </row>
    <row r="165" spans="2:8" x14ac:dyDescent="0.25">
      <c r="B165" s="70"/>
      <c r="C165" s="71"/>
      <c r="D165" s="71"/>
    </row>
    <row r="166" spans="2:8" x14ac:dyDescent="0.25">
      <c r="B166" s="72"/>
      <c r="C166" s="73"/>
      <c r="D166" s="73"/>
    </row>
    <row r="167" spans="2:8" ht="14.25" customHeight="1" x14ac:dyDescent="0.25">
      <c r="C167" s="19">
        <f>SUM(C165:C166)</f>
        <v>0</v>
      </c>
      <c r="D167" s="19"/>
    </row>
    <row r="168" spans="2:8" ht="63.6" customHeight="1" x14ac:dyDescent="0.25"/>
    <row r="169" spans="2:8" x14ac:dyDescent="0.25">
      <c r="H169" s="17"/>
    </row>
    <row r="170" spans="2:8" x14ac:dyDescent="0.25">
      <c r="B170" s="13" t="s">
        <v>109</v>
      </c>
    </row>
    <row r="172" spans="2:8" ht="20.25" customHeight="1" x14ac:dyDescent="0.25">
      <c r="B172" s="61" t="s">
        <v>110</v>
      </c>
      <c r="C172" s="74" t="s">
        <v>9</v>
      </c>
      <c r="D172" s="19" t="s">
        <v>22</v>
      </c>
      <c r="E172" s="19" t="s">
        <v>23</v>
      </c>
      <c r="F172" s="19" t="s">
        <v>24</v>
      </c>
    </row>
    <row r="173" spans="2:8" x14ac:dyDescent="0.25">
      <c r="B173" s="48" t="s">
        <v>111</v>
      </c>
      <c r="C173" s="66">
        <v>-174837.86</v>
      </c>
      <c r="D173" s="66">
        <v>-174837.86</v>
      </c>
      <c r="E173" s="21"/>
      <c r="F173" s="21"/>
    </row>
    <row r="174" spans="2:8" x14ac:dyDescent="0.25">
      <c r="B174" s="50" t="s">
        <v>112</v>
      </c>
      <c r="C174" s="75">
        <v>-210350.21</v>
      </c>
      <c r="D174" s="75">
        <v>-210350.21</v>
      </c>
      <c r="E174" s="23"/>
      <c r="F174" s="23"/>
    </row>
    <row r="175" spans="2:8" x14ac:dyDescent="0.25">
      <c r="B175" s="50" t="s">
        <v>113</v>
      </c>
      <c r="C175" s="75">
        <v>-216194.2</v>
      </c>
      <c r="D175" s="75">
        <v>-216194.2</v>
      </c>
      <c r="E175" s="23"/>
      <c r="F175" s="23"/>
    </row>
    <row r="176" spans="2:8" x14ac:dyDescent="0.25">
      <c r="B176" s="50" t="s">
        <v>114</v>
      </c>
      <c r="C176" s="75">
        <v>-1085521.82</v>
      </c>
      <c r="D176" s="75">
        <v>-1085521.82</v>
      </c>
      <c r="E176" s="23"/>
      <c r="F176" s="23"/>
    </row>
    <row r="177" spans="2:8" x14ac:dyDescent="0.25">
      <c r="B177" s="50" t="s">
        <v>115</v>
      </c>
      <c r="C177" s="75">
        <v>-38122.019999999997</v>
      </c>
      <c r="D177" s="75">
        <v>-38122.019999999997</v>
      </c>
      <c r="E177" s="23"/>
      <c r="F177" s="23"/>
    </row>
    <row r="178" spans="2:8" x14ac:dyDescent="0.25">
      <c r="B178" s="50" t="s">
        <v>116</v>
      </c>
      <c r="C178" s="75">
        <v>-9533.2099999999991</v>
      </c>
      <c r="D178" s="75">
        <v>-9533.2099999999991</v>
      </c>
      <c r="E178" s="23"/>
      <c r="F178" s="23"/>
    </row>
    <row r="179" spans="2:8" x14ac:dyDescent="0.25">
      <c r="B179" s="50" t="s">
        <v>117</v>
      </c>
      <c r="C179" s="75">
        <v>-111517.89</v>
      </c>
      <c r="D179" s="75">
        <v>-111517.89</v>
      </c>
      <c r="E179" s="23"/>
      <c r="F179" s="23"/>
    </row>
    <row r="180" spans="2:8" x14ac:dyDescent="0.25">
      <c r="B180" s="50" t="s">
        <v>118</v>
      </c>
      <c r="C180" s="75">
        <v>-183809.15</v>
      </c>
      <c r="D180" s="75">
        <v>-183809.15</v>
      </c>
      <c r="E180" s="23"/>
      <c r="F180" s="23"/>
    </row>
    <row r="181" spans="2:8" x14ac:dyDescent="0.25">
      <c r="B181" s="50" t="s">
        <v>119</v>
      </c>
      <c r="C181" s="75">
        <v>-3753.87</v>
      </c>
      <c r="D181" s="75">
        <v>-3753.87</v>
      </c>
      <c r="E181" s="23"/>
      <c r="F181" s="23"/>
    </row>
    <row r="182" spans="2:8" x14ac:dyDescent="0.25">
      <c r="B182" s="50" t="s">
        <v>120</v>
      </c>
      <c r="C182" s="75">
        <v>-521.87</v>
      </c>
      <c r="D182" s="75">
        <v>-521.87</v>
      </c>
      <c r="E182" s="23"/>
      <c r="F182" s="23"/>
    </row>
    <row r="183" spans="2:8" x14ac:dyDescent="0.25">
      <c r="B183" s="50" t="s">
        <v>121</v>
      </c>
      <c r="C183" s="75">
        <v>-134797</v>
      </c>
      <c r="D183" s="75">
        <v>-134797</v>
      </c>
      <c r="E183" s="23"/>
      <c r="F183" s="23"/>
    </row>
    <row r="184" spans="2:8" x14ac:dyDescent="0.25">
      <c r="B184" s="50" t="s">
        <v>122</v>
      </c>
      <c r="C184" s="75">
        <v>-1138.21</v>
      </c>
      <c r="D184" s="75">
        <v>-1138.21</v>
      </c>
      <c r="E184" s="23"/>
      <c r="F184" s="23"/>
    </row>
    <row r="185" spans="2:8" x14ac:dyDescent="0.25">
      <c r="B185" s="50" t="s">
        <v>123</v>
      </c>
      <c r="C185" s="75">
        <v>-4466.78</v>
      </c>
      <c r="D185" s="75">
        <v>-4466.78</v>
      </c>
      <c r="E185" s="23"/>
      <c r="F185" s="23"/>
    </row>
    <row r="186" spans="2:8" x14ac:dyDescent="0.25">
      <c r="B186" s="50" t="s">
        <v>124</v>
      </c>
      <c r="C186" s="75">
        <v>-17657.439999999999</v>
      </c>
      <c r="D186" s="75">
        <v>-17657.439999999999</v>
      </c>
      <c r="E186" s="23"/>
      <c r="F186" s="23"/>
    </row>
    <row r="187" spans="2:8" x14ac:dyDescent="0.25">
      <c r="B187" s="50" t="s">
        <v>125</v>
      </c>
      <c r="C187" s="75">
        <v>-3126</v>
      </c>
      <c r="D187" s="75">
        <v>-3126</v>
      </c>
      <c r="E187" s="23"/>
      <c r="F187" s="23"/>
    </row>
    <row r="188" spans="2:8" x14ac:dyDescent="0.25">
      <c r="B188" s="50" t="s">
        <v>126</v>
      </c>
      <c r="C188" s="75">
        <v>-4137482.29</v>
      </c>
      <c r="D188" s="75">
        <v>-4137482.29</v>
      </c>
      <c r="E188" s="23"/>
      <c r="F188" s="23"/>
    </row>
    <row r="189" spans="2:8" x14ac:dyDescent="0.25">
      <c r="B189" s="24"/>
      <c r="C189" s="25"/>
      <c r="D189" s="41"/>
      <c r="E189" s="25"/>
      <c r="F189" s="25"/>
    </row>
    <row r="190" spans="2:8" ht="16.5" customHeight="1" x14ac:dyDescent="0.25">
      <c r="C190" s="76">
        <f>SUM(C173:C189)</f>
        <v>-6332829.8200000003</v>
      </c>
      <c r="D190" s="76">
        <f>SUM(D173:D189)</f>
        <v>-6332829.8200000003</v>
      </c>
      <c r="E190" s="76">
        <f>SUM(E173:E189)</f>
        <v>0</v>
      </c>
      <c r="F190" s="76">
        <f>SUM(F173:F189)</f>
        <v>0</v>
      </c>
    </row>
    <row r="192" spans="2:8" x14ac:dyDescent="0.25">
      <c r="H192" s="17"/>
    </row>
    <row r="194" spans="2:8" ht="20.25" customHeight="1" x14ac:dyDescent="0.25">
      <c r="B194" s="61" t="s">
        <v>127</v>
      </c>
      <c r="C194" s="62" t="s">
        <v>9</v>
      </c>
      <c r="D194" s="19" t="s">
        <v>128</v>
      </c>
      <c r="E194" s="19" t="s">
        <v>108</v>
      </c>
    </row>
    <row r="195" spans="2:8" x14ac:dyDescent="0.25">
      <c r="B195" s="77" t="s">
        <v>129</v>
      </c>
      <c r="C195" s="78"/>
      <c r="D195" s="79"/>
      <c r="E195" s="80"/>
    </row>
    <row r="196" spans="2:8" x14ac:dyDescent="0.25">
      <c r="B196" s="81"/>
      <c r="C196" s="82"/>
      <c r="D196" s="83"/>
      <c r="E196" s="84"/>
    </row>
    <row r="197" spans="2:8" x14ac:dyDescent="0.25">
      <c r="B197" s="85"/>
      <c r="C197" s="86"/>
      <c r="D197" s="87"/>
      <c r="E197" s="88"/>
    </row>
    <row r="198" spans="2:8" ht="16.5" customHeight="1" x14ac:dyDescent="0.25">
      <c r="C198" s="19">
        <f>SUM(C196:C197)</f>
        <v>0</v>
      </c>
      <c r="D198" s="89"/>
      <c r="E198" s="90"/>
    </row>
    <row r="199" spans="2:8" x14ac:dyDescent="0.25">
      <c r="H199" s="17"/>
    </row>
    <row r="200" spans="2:8" x14ac:dyDescent="0.25">
      <c r="H200" s="17"/>
    </row>
    <row r="202" spans="2:8" ht="27.75" customHeight="1" x14ac:dyDescent="0.25">
      <c r="B202" s="61" t="s">
        <v>130</v>
      </c>
      <c r="C202" s="74" t="s">
        <v>9</v>
      </c>
      <c r="D202" s="19" t="s">
        <v>128</v>
      </c>
      <c r="E202" s="19" t="s">
        <v>108</v>
      </c>
    </row>
    <row r="203" spans="2:8" x14ac:dyDescent="0.25">
      <c r="B203" s="77" t="s">
        <v>131</v>
      </c>
      <c r="C203" s="30">
        <v>0</v>
      </c>
      <c r="D203" s="79"/>
      <c r="E203" s="80"/>
    </row>
    <row r="204" spans="2:8" x14ac:dyDescent="0.25">
      <c r="B204" s="81"/>
      <c r="C204" s="82"/>
      <c r="D204" s="83"/>
      <c r="E204" s="84"/>
    </row>
    <row r="205" spans="2:8" x14ac:dyDescent="0.25">
      <c r="B205" s="85"/>
      <c r="C205" s="86"/>
      <c r="D205" s="87"/>
      <c r="E205" s="88"/>
    </row>
    <row r="206" spans="2:8" ht="15" customHeight="1" x14ac:dyDescent="0.25">
      <c r="C206" s="19">
        <f>SUM(C204:C205)</f>
        <v>0</v>
      </c>
      <c r="D206" s="89"/>
      <c r="E206" s="90"/>
      <c r="H206" s="17"/>
    </row>
    <row r="207" spans="2:8" x14ac:dyDescent="0.25">
      <c r="B207" s="5"/>
    </row>
    <row r="208" spans="2:8" x14ac:dyDescent="0.25">
      <c r="B208" s="5"/>
    </row>
    <row r="210" spans="2:8" ht="24" customHeight="1" x14ac:dyDescent="0.25">
      <c r="B210" s="61" t="s">
        <v>132</v>
      </c>
      <c r="C210" s="62" t="s">
        <v>9</v>
      </c>
      <c r="D210" s="19" t="s">
        <v>128</v>
      </c>
      <c r="E210" s="19" t="s">
        <v>108</v>
      </c>
    </row>
    <row r="211" spans="2:8" x14ac:dyDescent="0.25">
      <c r="B211" s="77" t="s">
        <v>133</v>
      </c>
      <c r="C211" s="78"/>
      <c r="D211" s="79"/>
      <c r="E211" s="80"/>
    </row>
    <row r="212" spans="2:8" x14ac:dyDescent="0.25">
      <c r="B212" s="81"/>
      <c r="C212" s="82"/>
      <c r="D212" s="83"/>
      <c r="E212" s="84"/>
    </row>
    <row r="213" spans="2:8" x14ac:dyDescent="0.25">
      <c r="B213" s="85"/>
      <c r="C213" s="86"/>
      <c r="D213" s="87"/>
      <c r="E213" s="88"/>
    </row>
    <row r="214" spans="2:8" ht="16.5" customHeight="1" x14ac:dyDescent="0.25">
      <c r="C214" s="19">
        <f>SUM(C212:C213)</f>
        <v>0</v>
      </c>
      <c r="D214" s="89"/>
      <c r="E214" s="90"/>
    </row>
    <row r="215" spans="2:8" ht="16.5" customHeight="1" x14ac:dyDescent="0.25">
      <c r="C215" s="91"/>
      <c r="D215" s="92"/>
      <c r="E215" s="92"/>
    </row>
    <row r="220" spans="2:8" ht="24" customHeight="1" x14ac:dyDescent="0.25">
      <c r="B220" s="61" t="s">
        <v>134</v>
      </c>
      <c r="C220" s="74" t="s">
        <v>9</v>
      </c>
      <c r="D220" s="93" t="s">
        <v>128</v>
      </c>
      <c r="E220" s="93" t="s">
        <v>36</v>
      </c>
    </row>
    <row r="221" spans="2:8" x14ac:dyDescent="0.25">
      <c r="B221" s="77" t="s">
        <v>135</v>
      </c>
      <c r="C221" s="23">
        <v>-7710.16</v>
      </c>
      <c r="D221" s="21">
        <v>0</v>
      </c>
      <c r="E221" s="21">
        <v>0</v>
      </c>
    </row>
    <row r="222" spans="2:8" x14ac:dyDescent="0.25">
      <c r="B222" s="22"/>
      <c r="C222" s="23"/>
      <c r="D222" s="23">
        <v>0</v>
      </c>
      <c r="E222" s="23">
        <v>0</v>
      </c>
    </row>
    <row r="223" spans="2:8" x14ac:dyDescent="0.25">
      <c r="B223" s="24"/>
      <c r="C223" s="94"/>
      <c r="D223" s="94">
        <v>0</v>
      </c>
      <c r="E223" s="94">
        <v>0</v>
      </c>
    </row>
    <row r="224" spans="2:8" ht="18.75" customHeight="1" x14ac:dyDescent="0.25">
      <c r="C224" s="76">
        <f>SUM(C205:C223)</f>
        <v>-7710.16</v>
      </c>
      <c r="D224" s="89"/>
      <c r="E224" s="90"/>
      <c r="H224" s="17"/>
    </row>
    <row r="227" spans="2:5" x14ac:dyDescent="0.25">
      <c r="B227" s="13" t="s">
        <v>136</v>
      </c>
    </row>
    <row r="228" spans="2:5" x14ac:dyDescent="0.25">
      <c r="B228" s="13"/>
    </row>
    <row r="229" spans="2:5" x14ac:dyDescent="0.25">
      <c r="B229" s="13" t="s">
        <v>137</v>
      </c>
    </row>
    <row r="231" spans="2:5" ht="24" customHeight="1" x14ac:dyDescent="0.25">
      <c r="B231" s="95" t="s">
        <v>138</v>
      </c>
      <c r="C231" s="74" t="s">
        <v>9</v>
      </c>
      <c r="D231" s="19" t="s">
        <v>139</v>
      </c>
      <c r="E231" s="19" t="s">
        <v>36</v>
      </c>
    </row>
    <row r="232" spans="2:5" x14ac:dyDescent="0.25">
      <c r="B232" s="96" t="s">
        <v>140</v>
      </c>
      <c r="C232" s="97">
        <v>-286000</v>
      </c>
      <c r="D232" s="21"/>
      <c r="E232" s="21"/>
    </row>
    <row r="233" spans="2:5" x14ac:dyDescent="0.25">
      <c r="B233" s="96" t="s">
        <v>141</v>
      </c>
      <c r="C233" s="97">
        <v>-95130</v>
      </c>
      <c r="D233" s="23"/>
      <c r="E233" s="23"/>
    </row>
    <row r="234" spans="2:5" x14ac:dyDescent="0.25">
      <c r="B234" s="96" t="s">
        <v>142</v>
      </c>
      <c r="C234" s="97">
        <v>-48744.88</v>
      </c>
      <c r="D234" s="23"/>
      <c r="E234" s="23"/>
    </row>
    <row r="235" spans="2:5" x14ac:dyDescent="0.25">
      <c r="B235" s="96" t="s">
        <v>143</v>
      </c>
      <c r="C235" s="97">
        <v>-591530</v>
      </c>
      <c r="D235" s="23"/>
      <c r="E235" s="23"/>
    </row>
    <row r="236" spans="2:5" x14ac:dyDescent="0.25">
      <c r="B236" s="96" t="s">
        <v>144</v>
      </c>
      <c r="C236" s="97">
        <v>-135500</v>
      </c>
      <c r="D236" s="23"/>
      <c r="E236" s="23"/>
    </row>
    <row r="237" spans="2:5" x14ac:dyDescent="0.25">
      <c r="B237" s="96" t="s">
        <v>145</v>
      </c>
      <c r="C237" s="97">
        <v>-13390</v>
      </c>
      <c r="D237" s="23"/>
      <c r="E237" s="23"/>
    </row>
    <row r="238" spans="2:5" x14ac:dyDescent="0.25">
      <c r="B238" s="96" t="s">
        <v>146</v>
      </c>
      <c r="C238" s="97">
        <v>-241760</v>
      </c>
      <c r="D238" s="23"/>
      <c r="E238" s="23"/>
    </row>
    <row r="239" spans="2:5" x14ac:dyDescent="0.25">
      <c r="B239" s="96" t="s">
        <v>147</v>
      </c>
      <c r="C239" s="97">
        <v>-432936.3</v>
      </c>
      <c r="D239" s="23"/>
      <c r="E239" s="23"/>
    </row>
    <row r="240" spans="2:5" x14ac:dyDescent="0.25">
      <c r="B240" s="96" t="s">
        <v>148</v>
      </c>
      <c r="C240" s="97">
        <v>-4845464.5</v>
      </c>
      <c r="D240" s="23"/>
      <c r="E240" s="23"/>
    </row>
    <row r="241" spans="2:5" x14ac:dyDescent="0.25">
      <c r="B241" s="96" t="s">
        <v>149</v>
      </c>
      <c r="C241" s="97">
        <v>-433100.22</v>
      </c>
      <c r="D241" s="23"/>
      <c r="E241" s="23"/>
    </row>
    <row r="242" spans="2:5" x14ac:dyDescent="0.25">
      <c r="B242" s="96" t="s">
        <v>150</v>
      </c>
      <c r="C242" s="97">
        <v>-74327</v>
      </c>
      <c r="D242" s="23"/>
      <c r="E242" s="23"/>
    </row>
    <row r="243" spans="2:5" x14ac:dyDescent="0.25">
      <c r="B243" s="96" t="s">
        <v>151</v>
      </c>
      <c r="C243" s="97">
        <v>-1914</v>
      </c>
      <c r="D243" s="23"/>
      <c r="E243" s="23"/>
    </row>
    <row r="244" spans="2:5" x14ac:dyDescent="0.25">
      <c r="B244" s="96" t="s">
        <v>152</v>
      </c>
      <c r="C244" s="97">
        <v>-52716</v>
      </c>
      <c r="D244" s="23"/>
      <c r="E244" s="23"/>
    </row>
    <row r="245" spans="2:5" x14ac:dyDescent="0.25">
      <c r="B245" s="96" t="s">
        <v>153</v>
      </c>
      <c r="C245" s="97">
        <v>-1796</v>
      </c>
      <c r="D245" s="23"/>
      <c r="E245" s="23"/>
    </row>
    <row r="246" spans="2:5" x14ac:dyDescent="0.25">
      <c r="B246" s="96" t="s">
        <v>154</v>
      </c>
      <c r="C246" s="97">
        <v>-164208</v>
      </c>
      <c r="D246" s="23"/>
      <c r="E246" s="23"/>
    </row>
    <row r="247" spans="2:5" x14ac:dyDescent="0.25">
      <c r="B247" s="96" t="s">
        <v>155</v>
      </c>
      <c r="C247" s="97">
        <v>-27510</v>
      </c>
      <c r="D247" s="23"/>
      <c r="E247" s="23"/>
    </row>
    <row r="248" spans="2:5" x14ac:dyDescent="0.25">
      <c r="B248" s="96" t="s">
        <v>156</v>
      </c>
      <c r="C248" s="97">
        <v>-62882.33</v>
      </c>
      <c r="D248" s="23"/>
      <c r="E248" s="23"/>
    </row>
    <row r="249" spans="2:5" x14ac:dyDescent="0.25">
      <c r="B249" s="96" t="s">
        <v>157</v>
      </c>
      <c r="C249" s="97">
        <v>-7508909.2300000004</v>
      </c>
      <c r="D249" s="23"/>
      <c r="E249" s="23"/>
    </row>
    <row r="250" spans="2:5" x14ac:dyDescent="0.25">
      <c r="B250" s="96" t="s">
        <v>158</v>
      </c>
      <c r="C250" s="97">
        <v>-7508909.2300000004</v>
      </c>
      <c r="D250" s="23"/>
      <c r="E250" s="23"/>
    </row>
    <row r="251" spans="2:5" x14ac:dyDescent="0.25">
      <c r="B251" s="96" t="s">
        <v>159</v>
      </c>
      <c r="C251" s="97">
        <v>-7508909.2300000004</v>
      </c>
      <c r="D251" s="23"/>
      <c r="E251" s="23"/>
    </row>
    <row r="252" spans="2:5" x14ac:dyDescent="0.25">
      <c r="B252" s="96" t="s">
        <v>160</v>
      </c>
      <c r="C252" s="97">
        <v>-2398895.35</v>
      </c>
      <c r="D252" s="23"/>
      <c r="E252" s="23"/>
    </row>
    <row r="253" spans="2:5" x14ac:dyDescent="0.25">
      <c r="B253" s="96" t="s">
        <v>161</v>
      </c>
      <c r="C253" s="97">
        <v>-2398895.35</v>
      </c>
      <c r="D253" s="23"/>
      <c r="E253" s="23"/>
    </row>
    <row r="254" spans="2:5" x14ac:dyDescent="0.25">
      <c r="B254" s="96" t="s">
        <v>162</v>
      </c>
      <c r="C254" s="97">
        <v>-10934115.85</v>
      </c>
      <c r="D254" s="23"/>
      <c r="E254" s="23"/>
    </row>
    <row r="255" spans="2:5" x14ac:dyDescent="0.25">
      <c r="B255" s="96" t="s">
        <v>163</v>
      </c>
      <c r="C255" s="97">
        <v>-880837.06</v>
      </c>
      <c r="D255" s="23"/>
      <c r="E255" s="23"/>
    </row>
    <row r="256" spans="2:5" x14ac:dyDescent="0.25">
      <c r="B256" s="96" t="s">
        <v>164</v>
      </c>
      <c r="C256" s="97">
        <v>-4870589.49</v>
      </c>
      <c r="D256" s="23"/>
      <c r="E256" s="23"/>
    </row>
    <row r="257" spans="2:5" x14ac:dyDescent="0.25">
      <c r="B257" s="96" t="s">
        <v>165</v>
      </c>
      <c r="C257" s="97">
        <v>-16685542.4</v>
      </c>
      <c r="D257" s="23"/>
      <c r="E257" s="23"/>
    </row>
    <row r="258" spans="2:5" x14ac:dyDescent="0.25">
      <c r="B258" s="96" t="s">
        <v>166</v>
      </c>
      <c r="C258" s="97">
        <v>-19084437.75</v>
      </c>
      <c r="D258" s="23"/>
      <c r="E258" s="23"/>
    </row>
    <row r="259" spans="2:5" x14ac:dyDescent="0.25">
      <c r="B259" s="96" t="s">
        <v>167</v>
      </c>
      <c r="C259" s="97">
        <v>-31957026.620000001</v>
      </c>
      <c r="D259" s="23"/>
      <c r="E259" s="23"/>
    </row>
    <row r="260" spans="2:5" x14ac:dyDescent="0.25">
      <c r="B260" s="96" t="s">
        <v>168</v>
      </c>
      <c r="C260" s="97">
        <v>-625069.82999999996</v>
      </c>
      <c r="D260" s="23"/>
      <c r="E260" s="23"/>
    </row>
    <row r="261" spans="2:5" x14ac:dyDescent="0.25">
      <c r="B261" s="96" t="s">
        <v>169</v>
      </c>
      <c r="C261" s="97">
        <v>-2788414.24</v>
      </c>
      <c r="D261" s="23"/>
      <c r="E261" s="23"/>
    </row>
    <row r="262" spans="2:5" x14ac:dyDescent="0.25">
      <c r="B262" s="96" t="s">
        <v>170</v>
      </c>
      <c r="C262" s="97">
        <v>-35370510.689999998</v>
      </c>
      <c r="D262" s="23"/>
      <c r="E262" s="23"/>
    </row>
    <row r="263" spans="2:5" x14ac:dyDescent="0.25">
      <c r="B263" s="96" t="s">
        <v>171</v>
      </c>
      <c r="C263" s="97">
        <v>-35370510.689999998</v>
      </c>
      <c r="D263" s="23"/>
      <c r="E263" s="23"/>
    </row>
    <row r="264" spans="2:5" x14ac:dyDescent="0.25">
      <c r="B264" s="96" t="s">
        <v>172</v>
      </c>
      <c r="C264" s="97">
        <v>-54454948.439999998</v>
      </c>
      <c r="D264" s="23"/>
      <c r="E264" s="23"/>
    </row>
    <row r="265" spans="2:5" x14ac:dyDescent="0.25">
      <c r="B265" s="24"/>
      <c r="C265" s="25"/>
      <c r="D265" s="25"/>
      <c r="E265" s="25"/>
    </row>
    <row r="266" spans="2:5" ht="15.75" customHeight="1" x14ac:dyDescent="0.25">
      <c r="C266" s="98">
        <v>-61963857.670000002</v>
      </c>
      <c r="D266" s="89"/>
      <c r="E266" s="90"/>
    </row>
    <row r="272" spans="2:5" ht="24.75" customHeight="1" x14ac:dyDescent="0.25">
      <c r="B272" s="95" t="s">
        <v>173</v>
      </c>
      <c r="C272" s="74" t="s">
        <v>9</v>
      </c>
      <c r="D272" s="19" t="s">
        <v>139</v>
      </c>
      <c r="E272" s="19" t="s">
        <v>36</v>
      </c>
    </row>
    <row r="273" spans="2:8" ht="20.25" customHeight="1" x14ac:dyDescent="0.25">
      <c r="B273" s="99" t="s">
        <v>174</v>
      </c>
      <c r="C273" s="29">
        <v>-254573.8</v>
      </c>
      <c r="D273" s="21"/>
      <c r="E273" s="21"/>
    </row>
    <row r="274" spans="2:8" ht="20.25" customHeight="1" x14ac:dyDescent="0.25">
      <c r="B274" s="100"/>
      <c r="C274" s="29"/>
      <c r="D274" s="23"/>
      <c r="E274" s="23"/>
    </row>
    <row r="275" spans="2:8" x14ac:dyDescent="0.25">
      <c r="B275" s="24"/>
      <c r="C275" s="25"/>
      <c r="D275" s="25"/>
      <c r="E275" s="25"/>
    </row>
    <row r="276" spans="2:8" ht="16.5" customHeight="1" x14ac:dyDescent="0.25">
      <c r="C276" s="98">
        <f>C273+C275</f>
        <v>-254573.8</v>
      </c>
      <c r="D276" s="89"/>
      <c r="E276" s="90"/>
    </row>
    <row r="278" spans="2:8" ht="34.200000000000003" customHeight="1" x14ac:dyDescent="0.25">
      <c r="H278" s="17"/>
    </row>
    <row r="279" spans="2:8" x14ac:dyDescent="0.25">
      <c r="B279" s="13"/>
    </row>
    <row r="280" spans="2:8" x14ac:dyDescent="0.25">
      <c r="B280" s="13" t="s">
        <v>175</v>
      </c>
    </row>
    <row r="281" spans="2:8" ht="26.25" customHeight="1" x14ac:dyDescent="0.25">
      <c r="B281" s="95" t="s">
        <v>176</v>
      </c>
      <c r="C281" s="74" t="s">
        <v>9</v>
      </c>
      <c r="D281" s="19" t="s">
        <v>177</v>
      </c>
      <c r="E281" s="19" t="s">
        <v>178</v>
      </c>
    </row>
    <row r="282" spans="2:8" x14ac:dyDescent="0.25">
      <c r="B282" s="101" t="s">
        <v>179</v>
      </c>
      <c r="C282" s="30">
        <v>22095062.289999999</v>
      </c>
      <c r="D282" s="102">
        <v>33.64</v>
      </c>
      <c r="E282" s="21">
        <v>0</v>
      </c>
    </row>
    <row r="283" spans="2:8" x14ac:dyDescent="0.25">
      <c r="B283" s="101" t="s">
        <v>180</v>
      </c>
      <c r="C283" s="30">
        <v>7791009.1500000004</v>
      </c>
      <c r="D283" s="102">
        <v>11.86</v>
      </c>
      <c r="E283" s="23"/>
    </row>
    <row r="284" spans="2:8" x14ac:dyDescent="0.25">
      <c r="B284" s="101" t="s">
        <v>181</v>
      </c>
      <c r="C284" s="30">
        <v>4009454.47</v>
      </c>
      <c r="D284" s="102">
        <v>6.1</v>
      </c>
      <c r="E284" s="23"/>
    </row>
    <row r="285" spans="2:8" x14ac:dyDescent="0.25">
      <c r="B285" s="101" t="s">
        <v>182</v>
      </c>
      <c r="C285" s="30">
        <v>89826.91</v>
      </c>
      <c r="D285" s="102">
        <v>0.14000000000000001</v>
      </c>
      <c r="E285" s="23"/>
    </row>
    <row r="286" spans="2:8" x14ac:dyDescent="0.25">
      <c r="B286" s="101" t="s">
        <v>183</v>
      </c>
      <c r="C286" s="30">
        <v>2075068.65</v>
      </c>
      <c r="D286" s="102">
        <v>3.16</v>
      </c>
      <c r="E286" s="23"/>
    </row>
    <row r="287" spans="2:8" x14ac:dyDescent="0.25">
      <c r="B287" s="101" t="s">
        <v>184</v>
      </c>
      <c r="C287" s="30">
        <v>1266695.04</v>
      </c>
      <c r="D287" s="102">
        <v>1.93</v>
      </c>
      <c r="E287" s="23"/>
    </row>
    <row r="288" spans="2:8" x14ac:dyDescent="0.25">
      <c r="B288" s="101" t="s">
        <v>185</v>
      </c>
      <c r="C288" s="30">
        <v>1303572.92</v>
      </c>
      <c r="D288" s="102">
        <v>1.98</v>
      </c>
      <c r="E288" s="23"/>
    </row>
    <row r="289" spans="2:5" x14ac:dyDescent="0.25">
      <c r="B289" s="101" t="s">
        <v>186</v>
      </c>
      <c r="C289" s="30">
        <v>45493.48</v>
      </c>
      <c r="D289" s="102">
        <v>7.0000000000000007E-2</v>
      </c>
      <c r="E289" s="23"/>
    </row>
    <row r="290" spans="2:5" x14ac:dyDescent="0.25">
      <c r="B290" s="101" t="s">
        <v>187</v>
      </c>
      <c r="C290" s="30">
        <v>5650937.0599999996</v>
      </c>
      <c r="D290" s="102">
        <v>8.6</v>
      </c>
      <c r="E290" s="23"/>
    </row>
    <row r="291" spans="2:5" x14ac:dyDescent="0.25">
      <c r="B291" s="101" t="s">
        <v>188</v>
      </c>
      <c r="C291" s="30">
        <v>82946.070000000007</v>
      </c>
      <c r="D291" s="102">
        <v>0.13</v>
      </c>
      <c r="E291" s="23"/>
    </row>
    <row r="292" spans="2:5" x14ac:dyDescent="0.25">
      <c r="B292" s="101" t="s">
        <v>189</v>
      </c>
      <c r="C292" s="30">
        <v>1390.54</v>
      </c>
      <c r="D292" s="102">
        <v>0</v>
      </c>
      <c r="E292" s="23"/>
    </row>
    <row r="293" spans="2:5" x14ac:dyDescent="0.25">
      <c r="B293" s="101" t="s">
        <v>190</v>
      </c>
      <c r="C293" s="30">
        <v>53948.73</v>
      </c>
      <c r="D293" s="102">
        <v>0.08</v>
      </c>
      <c r="E293" s="23"/>
    </row>
    <row r="294" spans="2:5" x14ac:dyDescent="0.25">
      <c r="B294" s="101" t="s">
        <v>191</v>
      </c>
      <c r="C294" s="30">
        <v>171748.8</v>
      </c>
      <c r="D294" s="102">
        <v>0.26</v>
      </c>
      <c r="E294" s="23"/>
    </row>
    <row r="295" spans="2:5" x14ac:dyDescent="0.25">
      <c r="B295" s="101" t="s">
        <v>192</v>
      </c>
      <c r="C295" s="30">
        <v>148685.82999999999</v>
      </c>
      <c r="D295" s="102">
        <v>0.23</v>
      </c>
      <c r="E295" s="23"/>
    </row>
    <row r="296" spans="2:5" x14ac:dyDescent="0.25">
      <c r="B296" s="101" t="s">
        <v>193</v>
      </c>
      <c r="C296" s="30">
        <v>2984.78</v>
      </c>
      <c r="D296" s="102">
        <v>0</v>
      </c>
      <c r="E296" s="23"/>
    </row>
    <row r="297" spans="2:5" x14ac:dyDescent="0.25">
      <c r="B297" s="101" t="s">
        <v>194</v>
      </c>
      <c r="C297" s="30">
        <v>26915.61</v>
      </c>
      <c r="D297" s="102">
        <v>0.04</v>
      </c>
      <c r="E297" s="23"/>
    </row>
    <row r="298" spans="2:5" x14ac:dyDescent="0.25">
      <c r="B298" s="101" t="s">
        <v>195</v>
      </c>
      <c r="C298" s="30">
        <v>67482.58</v>
      </c>
      <c r="D298" s="102">
        <v>0.1</v>
      </c>
      <c r="E298" s="23"/>
    </row>
    <row r="299" spans="2:5" x14ac:dyDescent="0.25">
      <c r="B299" s="101" t="s">
        <v>196</v>
      </c>
      <c r="C299" s="30">
        <v>4495.1499999999996</v>
      </c>
      <c r="D299" s="102">
        <v>0.01</v>
      </c>
      <c r="E299" s="23"/>
    </row>
    <row r="300" spans="2:5" x14ac:dyDescent="0.25">
      <c r="B300" s="101" t="s">
        <v>197</v>
      </c>
      <c r="C300" s="30">
        <v>26137.119999999999</v>
      </c>
      <c r="D300" s="102">
        <v>0.04</v>
      </c>
      <c r="E300" s="23"/>
    </row>
    <row r="301" spans="2:5" x14ac:dyDescent="0.25">
      <c r="B301" s="101" t="s">
        <v>198</v>
      </c>
      <c r="C301" s="30">
        <v>1937.2</v>
      </c>
      <c r="D301" s="102">
        <v>0</v>
      </c>
      <c r="E301" s="23"/>
    </row>
    <row r="302" spans="2:5" x14ac:dyDescent="0.25">
      <c r="B302" s="101" t="s">
        <v>199</v>
      </c>
      <c r="C302" s="30">
        <v>720.36</v>
      </c>
      <c r="D302" s="102">
        <v>0</v>
      </c>
      <c r="E302" s="23"/>
    </row>
    <row r="303" spans="2:5" x14ac:dyDescent="0.25">
      <c r="B303" s="101" t="s">
        <v>200</v>
      </c>
      <c r="C303" s="30">
        <v>313.2</v>
      </c>
      <c r="D303" s="102">
        <v>0</v>
      </c>
      <c r="E303" s="23"/>
    </row>
    <row r="304" spans="2:5" x14ac:dyDescent="0.25">
      <c r="B304" s="101" t="s">
        <v>201</v>
      </c>
      <c r="C304" s="30">
        <v>41358.06</v>
      </c>
      <c r="D304" s="102">
        <v>0.06</v>
      </c>
      <c r="E304" s="23"/>
    </row>
    <row r="305" spans="2:5" x14ac:dyDescent="0.25">
      <c r="B305" s="101" t="s">
        <v>202</v>
      </c>
      <c r="C305" s="30">
        <v>12639.9</v>
      </c>
      <c r="D305" s="102">
        <v>0.02</v>
      </c>
      <c r="E305" s="23"/>
    </row>
    <row r="306" spans="2:5" x14ac:dyDescent="0.25">
      <c r="B306" s="101" t="s">
        <v>203</v>
      </c>
      <c r="C306" s="30">
        <v>38454.46</v>
      </c>
      <c r="D306" s="102">
        <v>0.06</v>
      </c>
      <c r="E306" s="23"/>
    </row>
    <row r="307" spans="2:5" x14ac:dyDescent="0.25">
      <c r="B307" s="101" t="s">
        <v>204</v>
      </c>
      <c r="C307" s="30">
        <v>62831.53</v>
      </c>
      <c r="D307" s="102">
        <v>0.1</v>
      </c>
      <c r="E307" s="23"/>
    </row>
    <row r="308" spans="2:5" x14ac:dyDescent="0.25">
      <c r="B308" s="101" t="s">
        <v>205</v>
      </c>
      <c r="C308" s="30">
        <v>59987.06</v>
      </c>
      <c r="D308" s="102">
        <v>0.09</v>
      </c>
      <c r="E308" s="23"/>
    </row>
    <row r="309" spans="2:5" x14ac:dyDescent="0.25">
      <c r="B309" s="101" t="s">
        <v>206</v>
      </c>
      <c r="C309" s="30">
        <v>24285.69</v>
      </c>
      <c r="D309" s="102">
        <v>0.04</v>
      </c>
      <c r="E309" s="23"/>
    </row>
    <row r="310" spans="2:5" x14ac:dyDescent="0.25">
      <c r="B310" s="101" t="s">
        <v>207</v>
      </c>
      <c r="C310" s="30">
        <v>16942.400000000001</v>
      </c>
      <c r="D310" s="102">
        <v>0.03</v>
      </c>
      <c r="E310" s="23"/>
    </row>
    <row r="311" spans="2:5" x14ac:dyDescent="0.25">
      <c r="B311" s="101" t="s">
        <v>208</v>
      </c>
      <c r="C311" s="30">
        <v>7093</v>
      </c>
      <c r="D311" s="102">
        <v>0.01</v>
      </c>
      <c r="E311" s="23"/>
    </row>
    <row r="312" spans="2:5" x14ac:dyDescent="0.25">
      <c r="B312" s="101" t="s">
        <v>209</v>
      </c>
      <c r="C312" s="30">
        <v>16700.28</v>
      </c>
      <c r="D312" s="102">
        <v>0.03</v>
      </c>
      <c r="E312" s="23"/>
    </row>
    <row r="313" spans="2:5" x14ac:dyDescent="0.25">
      <c r="B313" s="101" t="s">
        <v>210</v>
      </c>
      <c r="C313" s="30">
        <v>7115.1</v>
      </c>
      <c r="D313" s="102">
        <v>0.01</v>
      </c>
      <c r="E313" s="23"/>
    </row>
    <row r="314" spans="2:5" x14ac:dyDescent="0.25">
      <c r="B314" s="101" t="s">
        <v>211</v>
      </c>
      <c r="C314" s="30">
        <v>23881.06</v>
      </c>
      <c r="D314" s="102">
        <v>0.04</v>
      </c>
      <c r="E314" s="23"/>
    </row>
    <row r="315" spans="2:5" x14ac:dyDescent="0.25">
      <c r="B315" s="101" t="s">
        <v>212</v>
      </c>
      <c r="C315" s="30">
        <v>34049</v>
      </c>
      <c r="D315" s="102">
        <v>0.05</v>
      </c>
      <c r="E315" s="23"/>
    </row>
    <row r="316" spans="2:5" x14ac:dyDescent="0.25">
      <c r="B316" s="101" t="s">
        <v>213</v>
      </c>
      <c r="C316" s="30">
        <v>50068.22</v>
      </c>
      <c r="D316" s="102">
        <v>0.08</v>
      </c>
      <c r="E316" s="23"/>
    </row>
    <row r="317" spans="2:5" x14ac:dyDescent="0.25">
      <c r="B317" s="101" t="s">
        <v>214</v>
      </c>
      <c r="C317" s="30">
        <v>221557.27</v>
      </c>
      <c r="D317" s="102">
        <v>0.34</v>
      </c>
      <c r="E317" s="23"/>
    </row>
    <row r="318" spans="2:5" x14ac:dyDescent="0.25">
      <c r="B318" s="101" t="s">
        <v>215</v>
      </c>
      <c r="C318" s="30">
        <v>806.52</v>
      </c>
      <c r="D318" s="102">
        <v>0</v>
      </c>
      <c r="E318" s="23"/>
    </row>
    <row r="319" spans="2:5" x14ac:dyDescent="0.25">
      <c r="B319" s="101" t="s">
        <v>216</v>
      </c>
      <c r="C319" s="30">
        <v>19963.64</v>
      </c>
      <c r="D319" s="102">
        <v>0.03</v>
      </c>
      <c r="E319" s="23"/>
    </row>
    <row r="320" spans="2:5" x14ac:dyDescent="0.25">
      <c r="B320" s="101" t="s">
        <v>217</v>
      </c>
      <c r="C320" s="30">
        <v>47485.55</v>
      </c>
      <c r="D320" s="102">
        <v>7.0000000000000007E-2</v>
      </c>
      <c r="E320" s="23"/>
    </row>
    <row r="321" spans="2:5" x14ac:dyDescent="0.25">
      <c r="B321" s="101" t="s">
        <v>218</v>
      </c>
      <c r="C321" s="30">
        <v>62089.06</v>
      </c>
      <c r="D321" s="102">
        <v>0.09</v>
      </c>
      <c r="E321" s="23"/>
    </row>
    <row r="322" spans="2:5" x14ac:dyDescent="0.25">
      <c r="B322" s="101" t="s">
        <v>219</v>
      </c>
      <c r="C322" s="30">
        <v>4420</v>
      </c>
      <c r="D322" s="102">
        <v>0.01</v>
      </c>
      <c r="E322" s="23"/>
    </row>
    <row r="323" spans="2:5" x14ac:dyDescent="0.25">
      <c r="B323" s="101" t="s">
        <v>220</v>
      </c>
      <c r="C323" s="30">
        <v>160543.81</v>
      </c>
      <c r="D323" s="102">
        <v>0.24</v>
      </c>
      <c r="E323" s="23"/>
    </row>
    <row r="324" spans="2:5" x14ac:dyDescent="0.25">
      <c r="B324" s="101" t="s">
        <v>221</v>
      </c>
      <c r="C324" s="30">
        <v>9226.31</v>
      </c>
      <c r="D324" s="102">
        <v>0.01</v>
      </c>
      <c r="E324" s="23"/>
    </row>
    <row r="325" spans="2:5" x14ac:dyDescent="0.25">
      <c r="B325" s="101" t="s">
        <v>222</v>
      </c>
      <c r="C325" s="30">
        <v>2313.9899999999998</v>
      </c>
      <c r="D325" s="102">
        <v>0</v>
      </c>
      <c r="E325" s="23"/>
    </row>
    <row r="326" spans="2:5" x14ac:dyDescent="0.25">
      <c r="B326" s="101" t="s">
        <v>223</v>
      </c>
      <c r="C326" s="30">
        <v>75446.48</v>
      </c>
      <c r="D326" s="102">
        <v>0.11</v>
      </c>
      <c r="E326" s="23"/>
    </row>
    <row r="327" spans="2:5" x14ac:dyDescent="0.25">
      <c r="B327" s="101" t="s">
        <v>224</v>
      </c>
      <c r="C327" s="30">
        <v>21457.07</v>
      </c>
      <c r="D327" s="102">
        <v>0.03</v>
      </c>
      <c r="E327" s="23"/>
    </row>
    <row r="328" spans="2:5" x14ac:dyDescent="0.25">
      <c r="B328" s="101" t="s">
        <v>225</v>
      </c>
      <c r="C328" s="30">
        <v>459877</v>
      </c>
      <c r="D328" s="102">
        <v>0.7</v>
      </c>
      <c r="E328" s="23"/>
    </row>
    <row r="329" spans="2:5" x14ac:dyDescent="0.25">
      <c r="B329" s="101" t="s">
        <v>226</v>
      </c>
      <c r="C329" s="30">
        <v>63847.6</v>
      </c>
      <c r="D329" s="102">
        <v>0.1</v>
      </c>
      <c r="E329" s="23"/>
    </row>
    <row r="330" spans="2:5" x14ac:dyDescent="0.25">
      <c r="B330" s="101" t="s">
        <v>227</v>
      </c>
      <c r="C330" s="30">
        <v>55386.18</v>
      </c>
      <c r="D330" s="102">
        <v>0.08</v>
      </c>
      <c r="E330" s="23"/>
    </row>
    <row r="331" spans="2:5" x14ac:dyDescent="0.25">
      <c r="B331" s="101" t="s">
        <v>228</v>
      </c>
      <c r="C331" s="30">
        <v>562500</v>
      </c>
      <c r="D331" s="102">
        <v>0.86</v>
      </c>
      <c r="E331" s="23"/>
    </row>
    <row r="332" spans="2:5" x14ac:dyDescent="0.25">
      <c r="B332" s="101" t="s">
        <v>229</v>
      </c>
      <c r="C332" s="30">
        <v>3579.99</v>
      </c>
      <c r="D332" s="102">
        <v>0.01</v>
      </c>
      <c r="E332" s="23"/>
    </row>
    <row r="333" spans="2:5" x14ac:dyDescent="0.25">
      <c r="B333" s="101" t="s">
        <v>230</v>
      </c>
      <c r="C333" s="30">
        <v>111624</v>
      </c>
      <c r="D333" s="102">
        <v>0.17</v>
      </c>
      <c r="E333" s="23"/>
    </row>
    <row r="334" spans="2:5" x14ac:dyDescent="0.25">
      <c r="B334" s="101" t="s">
        <v>231</v>
      </c>
      <c r="C334" s="30">
        <v>122310.28</v>
      </c>
      <c r="D334" s="102">
        <v>0.19</v>
      </c>
      <c r="E334" s="23"/>
    </row>
    <row r="335" spans="2:5" x14ac:dyDescent="0.25">
      <c r="B335" s="101" t="s">
        <v>232</v>
      </c>
      <c r="C335" s="30">
        <v>6136.75</v>
      </c>
      <c r="D335" s="102">
        <v>0.01</v>
      </c>
      <c r="E335" s="23"/>
    </row>
    <row r="336" spans="2:5" x14ac:dyDescent="0.25">
      <c r="B336" s="101" t="s">
        <v>233</v>
      </c>
      <c r="C336" s="30">
        <v>373629.51</v>
      </c>
      <c r="D336" s="103">
        <v>0.56999999999999995</v>
      </c>
      <c r="E336" s="23"/>
    </row>
    <row r="337" spans="2:8" x14ac:dyDescent="0.25">
      <c r="B337" s="101" t="s">
        <v>234</v>
      </c>
      <c r="C337" s="30">
        <v>1817018.77</v>
      </c>
      <c r="D337" s="103">
        <v>2.77</v>
      </c>
      <c r="E337" s="23"/>
    </row>
    <row r="338" spans="2:8" x14ac:dyDescent="0.25">
      <c r="B338" s="58" t="s">
        <v>235</v>
      </c>
      <c r="C338" s="32">
        <v>559305.11</v>
      </c>
      <c r="D338" s="104">
        <v>0.85</v>
      </c>
      <c r="E338" s="25"/>
      <c r="H338" s="17"/>
    </row>
    <row r="339" spans="2:8" x14ac:dyDescent="0.25">
      <c r="B339" s="105" t="s">
        <v>236</v>
      </c>
      <c r="C339" s="49">
        <v>76263.53</v>
      </c>
      <c r="D339" s="106">
        <v>0.12</v>
      </c>
      <c r="E339" s="21"/>
    </row>
    <row r="340" spans="2:8" x14ac:dyDescent="0.25">
      <c r="B340" s="101" t="s">
        <v>237</v>
      </c>
      <c r="C340" s="30">
        <v>260027.84</v>
      </c>
      <c r="D340" s="103">
        <v>0.4</v>
      </c>
      <c r="E340" s="23"/>
    </row>
    <row r="341" spans="2:8" x14ac:dyDescent="0.25">
      <c r="B341" s="101" t="s">
        <v>238</v>
      </c>
      <c r="C341" s="30">
        <v>79582.73</v>
      </c>
      <c r="D341" s="102">
        <v>0.12</v>
      </c>
      <c r="E341" s="23"/>
    </row>
    <row r="342" spans="2:8" x14ac:dyDescent="0.25">
      <c r="B342" s="101" t="s">
        <v>239</v>
      </c>
      <c r="C342" s="30">
        <v>48384.1</v>
      </c>
      <c r="D342" s="102">
        <v>7.0000000000000007E-2</v>
      </c>
      <c r="E342" s="23"/>
    </row>
    <row r="343" spans="2:8" x14ac:dyDescent="0.25">
      <c r="B343" s="101" t="s">
        <v>240</v>
      </c>
      <c r="C343" s="30">
        <v>3976655.62</v>
      </c>
      <c r="D343" s="102">
        <v>6.05</v>
      </c>
      <c r="E343" s="23"/>
    </row>
    <row r="344" spans="2:8" x14ac:dyDescent="0.25">
      <c r="B344" s="101" t="s">
        <v>241</v>
      </c>
      <c r="C344" s="30">
        <v>96196.19</v>
      </c>
      <c r="D344" s="102">
        <v>0.15</v>
      </c>
      <c r="E344" s="23"/>
    </row>
    <row r="345" spans="2:8" x14ac:dyDescent="0.25">
      <c r="B345" s="101" t="s">
        <v>242</v>
      </c>
      <c r="C345" s="30">
        <v>20202</v>
      </c>
      <c r="D345" s="102">
        <v>0.03</v>
      </c>
      <c r="E345" s="23"/>
    </row>
    <row r="346" spans="2:8" x14ac:dyDescent="0.25">
      <c r="B346" s="101" t="s">
        <v>243</v>
      </c>
      <c r="C346" s="30">
        <v>2681752.39</v>
      </c>
      <c r="D346" s="102">
        <v>4.08</v>
      </c>
      <c r="E346" s="23"/>
    </row>
    <row r="347" spans="2:8" x14ac:dyDescent="0.25">
      <c r="B347" s="101" t="s">
        <v>244</v>
      </c>
      <c r="C347" s="30">
        <v>216772</v>
      </c>
      <c r="D347" s="102">
        <v>0.33</v>
      </c>
      <c r="E347" s="23"/>
    </row>
    <row r="348" spans="2:8" x14ac:dyDescent="0.25">
      <c r="B348" s="101" t="s">
        <v>245</v>
      </c>
      <c r="C348" s="30">
        <v>89829.759999999995</v>
      </c>
      <c r="D348" s="102">
        <v>0.14000000000000001</v>
      </c>
      <c r="E348" s="23"/>
    </row>
    <row r="349" spans="2:8" x14ac:dyDescent="0.25">
      <c r="B349" s="101" t="s">
        <v>246</v>
      </c>
      <c r="C349" s="30">
        <v>61238.720000000001</v>
      </c>
      <c r="D349" s="102">
        <v>0.09</v>
      </c>
      <c r="E349" s="23"/>
    </row>
    <row r="350" spans="2:8" x14ac:dyDescent="0.25">
      <c r="B350" s="101" t="s">
        <v>247</v>
      </c>
      <c r="C350" s="30">
        <v>29999.99</v>
      </c>
      <c r="D350" s="102">
        <v>0.05</v>
      </c>
      <c r="E350" s="23"/>
    </row>
    <row r="351" spans="2:8" x14ac:dyDescent="0.25">
      <c r="B351" s="101" t="s">
        <v>248</v>
      </c>
      <c r="C351" s="30">
        <v>24842.76</v>
      </c>
      <c r="D351" s="102">
        <v>0.04</v>
      </c>
      <c r="E351" s="23"/>
    </row>
    <row r="352" spans="2:8" x14ac:dyDescent="0.25">
      <c r="B352" s="101" t="s">
        <v>249</v>
      </c>
      <c r="C352" s="30">
        <v>55976.26</v>
      </c>
      <c r="D352" s="102">
        <v>0.09</v>
      </c>
      <c r="E352" s="23"/>
    </row>
    <row r="353" spans="2:5" x14ac:dyDescent="0.25">
      <c r="B353" s="101" t="s">
        <v>250</v>
      </c>
      <c r="C353" s="30">
        <v>122</v>
      </c>
      <c r="D353" s="102">
        <v>0</v>
      </c>
      <c r="E353" s="23"/>
    </row>
    <row r="354" spans="2:5" x14ac:dyDescent="0.25">
      <c r="B354" s="101" t="s">
        <v>251</v>
      </c>
      <c r="C354" s="30">
        <v>84594.48</v>
      </c>
      <c r="D354" s="102">
        <v>0.13</v>
      </c>
      <c r="E354" s="23"/>
    </row>
    <row r="355" spans="2:5" x14ac:dyDescent="0.25">
      <c r="B355" s="101" t="s">
        <v>252</v>
      </c>
      <c r="C355" s="30">
        <v>13210</v>
      </c>
      <c r="D355" s="102">
        <v>0.02</v>
      </c>
      <c r="E355" s="23"/>
    </row>
    <row r="356" spans="2:5" x14ac:dyDescent="0.25">
      <c r="B356" s="101" t="s">
        <v>253</v>
      </c>
      <c r="C356" s="30">
        <v>10165.99</v>
      </c>
      <c r="D356" s="102">
        <v>0.02</v>
      </c>
      <c r="E356" s="23"/>
    </row>
    <row r="357" spans="2:5" x14ac:dyDescent="0.25">
      <c r="B357" s="101" t="s">
        <v>254</v>
      </c>
      <c r="C357" s="30">
        <v>904</v>
      </c>
      <c r="D357" s="102">
        <v>0</v>
      </c>
      <c r="E357" s="23"/>
    </row>
    <row r="358" spans="2:5" x14ac:dyDescent="0.25">
      <c r="B358" s="101" t="s">
        <v>255</v>
      </c>
      <c r="C358" s="30">
        <v>92217.54</v>
      </c>
      <c r="D358" s="102">
        <v>0.14000000000000001</v>
      </c>
      <c r="E358" s="23"/>
    </row>
    <row r="359" spans="2:5" x14ac:dyDescent="0.25">
      <c r="B359" s="101" t="s">
        <v>256</v>
      </c>
      <c r="C359" s="30">
        <v>704031</v>
      </c>
      <c r="D359" s="102">
        <v>1.07</v>
      </c>
      <c r="E359" s="23"/>
    </row>
    <row r="360" spans="2:5" x14ac:dyDescent="0.25">
      <c r="B360" s="101" t="s">
        <v>257</v>
      </c>
      <c r="C360" s="30">
        <v>1506</v>
      </c>
      <c r="D360" s="102">
        <v>0</v>
      </c>
      <c r="E360" s="23"/>
    </row>
    <row r="361" spans="2:5" x14ac:dyDescent="0.25">
      <c r="B361" s="101" t="s">
        <v>258</v>
      </c>
      <c r="C361" s="30">
        <v>432936.3</v>
      </c>
      <c r="D361" s="102">
        <v>0.66</v>
      </c>
      <c r="E361" s="23"/>
    </row>
    <row r="362" spans="2:5" x14ac:dyDescent="0.25">
      <c r="B362" s="101" t="s">
        <v>259</v>
      </c>
      <c r="C362" s="30">
        <v>3615343.99</v>
      </c>
      <c r="D362" s="102">
        <v>5.5</v>
      </c>
      <c r="E362" s="23"/>
    </row>
    <row r="363" spans="2:5" x14ac:dyDescent="0.25">
      <c r="B363" s="101" t="s">
        <v>260</v>
      </c>
      <c r="C363" s="30">
        <v>405972.24</v>
      </c>
      <c r="D363" s="102">
        <v>0.62</v>
      </c>
      <c r="E363" s="23"/>
    </row>
    <row r="364" spans="2:5" x14ac:dyDescent="0.25">
      <c r="B364" s="101" t="s">
        <v>261</v>
      </c>
      <c r="C364" s="30">
        <v>4923.46</v>
      </c>
      <c r="D364" s="102">
        <v>0.01</v>
      </c>
      <c r="E364" s="23"/>
    </row>
    <row r="365" spans="2:5" x14ac:dyDescent="0.25">
      <c r="B365" s="101" t="s">
        <v>262</v>
      </c>
      <c r="C365" s="30">
        <v>1017212.64</v>
      </c>
      <c r="D365" s="102">
        <v>1.55</v>
      </c>
      <c r="E365" s="23"/>
    </row>
    <row r="366" spans="2:5" x14ac:dyDescent="0.25">
      <c r="B366" s="101" t="s">
        <v>263</v>
      </c>
      <c r="C366" s="30">
        <v>127503.41</v>
      </c>
      <c r="D366" s="102">
        <v>0.19</v>
      </c>
      <c r="E366" s="23"/>
    </row>
    <row r="367" spans="2:5" x14ac:dyDescent="0.25">
      <c r="B367" s="101" t="s">
        <v>264</v>
      </c>
      <c r="C367" s="30">
        <v>100780.73</v>
      </c>
      <c r="D367" s="102">
        <v>0.15</v>
      </c>
      <c r="E367" s="23"/>
    </row>
    <row r="368" spans="2:5" x14ac:dyDescent="0.25">
      <c r="B368" s="101" t="s">
        <v>265</v>
      </c>
      <c r="C368" s="30">
        <v>7170.69</v>
      </c>
      <c r="D368" s="102">
        <v>0.01</v>
      </c>
      <c r="E368" s="23"/>
    </row>
    <row r="369" spans="2:5" x14ac:dyDescent="0.25">
      <c r="B369" s="101" t="s">
        <v>266</v>
      </c>
      <c r="C369" s="30">
        <v>19132</v>
      </c>
      <c r="D369" s="102">
        <v>0.03</v>
      </c>
      <c r="E369" s="23"/>
    </row>
    <row r="370" spans="2:5" x14ac:dyDescent="0.25">
      <c r="B370" s="101" t="s">
        <v>267</v>
      </c>
      <c r="C370" s="30">
        <v>35785.39</v>
      </c>
      <c r="D370" s="102">
        <v>0.05</v>
      </c>
      <c r="E370" s="23"/>
    </row>
    <row r="371" spans="2:5" x14ac:dyDescent="0.25">
      <c r="B371" s="101" t="s">
        <v>268</v>
      </c>
      <c r="C371" s="30">
        <v>149009.19</v>
      </c>
      <c r="D371" s="102">
        <v>0.23</v>
      </c>
      <c r="E371" s="23"/>
    </row>
    <row r="372" spans="2:5" x14ac:dyDescent="0.25">
      <c r="B372" s="101" t="s">
        <v>269</v>
      </c>
      <c r="C372" s="30">
        <v>893.1</v>
      </c>
      <c r="D372" s="102">
        <v>0</v>
      </c>
      <c r="E372" s="23"/>
    </row>
    <row r="373" spans="2:5" x14ac:dyDescent="0.25">
      <c r="B373" s="101" t="s">
        <v>270</v>
      </c>
      <c r="C373" s="30">
        <v>470510.92</v>
      </c>
      <c r="D373" s="102">
        <v>0.72</v>
      </c>
      <c r="E373" s="23"/>
    </row>
    <row r="374" spans="2:5" x14ac:dyDescent="0.25">
      <c r="B374" s="101" t="s">
        <v>271</v>
      </c>
      <c r="C374" s="30">
        <v>165734.18</v>
      </c>
      <c r="D374" s="102">
        <v>0.25</v>
      </c>
      <c r="E374" s="23"/>
    </row>
    <row r="375" spans="2:5" x14ac:dyDescent="0.25">
      <c r="B375" s="101" t="s">
        <v>272</v>
      </c>
      <c r="C375" s="30">
        <v>45742.32</v>
      </c>
      <c r="D375" s="102">
        <v>7.0000000000000007E-2</v>
      </c>
      <c r="E375" s="23"/>
    </row>
    <row r="376" spans="2:5" x14ac:dyDescent="0.25">
      <c r="B376" s="101" t="s">
        <v>273</v>
      </c>
      <c r="C376" s="30">
        <v>57636.62</v>
      </c>
      <c r="D376" s="102">
        <v>0.09</v>
      </c>
      <c r="E376" s="23"/>
    </row>
    <row r="377" spans="2:5" x14ac:dyDescent="0.25">
      <c r="B377" s="101" t="s">
        <v>274</v>
      </c>
      <c r="C377" s="30">
        <v>234086.98</v>
      </c>
      <c r="D377" s="102">
        <v>0.36</v>
      </c>
      <c r="E377" s="23"/>
    </row>
    <row r="378" spans="2:5" x14ac:dyDescent="0.25">
      <c r="B378" s="101" t="s">
        <v>275</v>
      </c>
      <c r="C378" s="30">
        <v>83289.14</v>
      </c>
      <c r="D378" s="102">
        <v>0.13</v>
      </c>
      <c r="E378" s="23"/>
    </row>
    <row r="379" spans="2:5" x14ac:dyDescent="0.25">
      <c r="B379" s="101" t="s">
        <v>276</v>
      </c>
      <c r="C379" s="30">
        <v>8504.3700000000008</v>
      </c>
      <c r="D379" s="102">
        <v>0.01</v>
      </c>
      <c r="E379" s="23"/>
    </row>
    <row r="380" spans="2:5" x14ac:dyDescent="0.25">
      <c r="B380" s="58"/>
      <c r="C380" s="30"/>
      <c r="D380" s="5"/>
      <c r="E380" s="23"/>
    </row>
    <row r="381" spans="2:5" ht="15.75" customHeight="1" x14ac:dyDescent="0.25">
      <c r="C381" s="76">
        <f>SUM(C282:C380)</f>
        <v>65679399.159999982</v>
      </c>
      <c r="D381" s="59" t="s">
        <v>277</v>
      </c>
      <c r="E381" s="19"/>
    </row>
    <row r="382" spans="2:5" ht="15.75" customHeight="1" x14ac:dyDescent="0.25">
      <c r="C382" s="107"/>
      <c r="D382" s="108"/>
      <c r="E382" s="60"/>
    </row>
    <row r="385" spans="2:8" x14ac:dyDescent="0.25">
      <c r="B385" s="13" t="s">
        <v>278</v>
      </c>
    </row>
    <row r="387" spans="2:8" ht="28.5" customHeight="1" x14ac:dyDescent="0.25">
      <c r="B387" s="61" t="s">
        <v>279</v>
      </c>
      <c r="C387" s="62" t="s">
        <v>45</v>
      </c>
      <c r="D387" s="19" t="s">
        <v>46</v>
      </c>
      <c r="E387" s="93" t="s">
        <v>280</v>
      </c>
      <c r="F387" s="109" t="s">
        <v>10</v>
      </c>
      <c r="G387" s="62" t="s">
        <v>128</v>
      </c>
    </row>
    <row r="388" spans="2:8" x14ac:dyDescent="0.25">
      <c r="B388" s="48" t="s">
        <v>281</v>
      </c>
      <c r="C388" s="21">
        <v>21374.59</v>
      </c>
      <c r="D388" s="21">
        <v>21374.59</v>
      </c>
      <c r="E388" s="21">
        <f>D388-C388</f>
        <v>0</v>
      </c>
      <c r="F388" s="21">
        <v>0</v>
      </c>
      <c r="G388" s="110">
        <v>0</v>
      </c>
    </row>
    <row r="389" spans="2:8" x14ac:dyDescent="0.25">
      <c r="B389" s="50" t="s">
        <v>282</v>
      </c>
      <c r="C389" s="23">
        <v>-3500000</v>
      </c>
      <c r="D389" s="23">
        <v>-8009888.6500000004</v>
      </c>
      <c r="E389" s="23">
        <f>D389-C389</f>
        <v>-4509888.6500000004</v>
      </c>
      <c r="F389" s="23"/>
      <c r="G389" s="38"/>
    </row>
    <row r="390" spans="2:8" x14ac:dyDescent="0.25">
      <c r="B390" s="50" t="s">
        <v>283</v>
      </c>
      <c r="C390" s="23">
        <v>-21602667.309999999</v>
      </c>
      <c r="D390" s="23">
        <v>-21602667.309999999</v>
      </c>
      <c r="E390" s="23">
        <f t="shared" ref="E390:E404" si="3">D390-C390</f>
        <v>0</v>
      </c>
      <c r="F390" s="23"/>
      <c r="G390" s="38"/>
    </row>
    <row r="391" spans="2:8" x14ac:dyDescent="0.25">
      <c r="B391" s="50" t="s">
        <v>284</v>
      </c>
      <c r="C391" s="23">
        <v>-67932.22</v>
      </c>
      <c r="D391" s="23">
        <v>-67932.22</v>
      </c>
      <c r="E391" s="23">
        <f t="shared" si="3"/>
        <v>0</v>
      </c>
      <c r="F391" s="23"/>
      <c r="G391" s="38"/>
    </row>
    <row r="392" spans="2:8" x14ac:dyDescent="0.25">
      <c r="B392" s="50" t="s">
        <v>285</v>
      </c>
      <c r="C392" s="23">
        <v>-730474</v>
      </c>
      <c r="D392" s="23">
        <v>-730474</v>
      </c>
      <c r="E392" s="23">
        <f t="shared" si="3"/>
        <v>0</v>
      </c>
      <c r="F392" s="23"/>
      <c r="G392" s="38"/>
    </row>
    <row r="393" spans="2:8" x14ac:dyDescent="0.25">
      <c r="B393" s="50" t="s">
        <v>286</v>
      </c>
      <c r="C393" s="23">
        <v>-96922554.609999999</v>
      </c>
      <c r="D393" s="23">
        <v>-96922554.609999999</v>
      </c>
      <c r="E393" s="23">
        <f t="shared" si="3"/>
        <v>0</v>
      </c>
      <c r="F393" s="23"/>
      <c r="G393" s="38"/>
    </row>
    <row r="394" spans="2:8" x14ac:dyDescent="0.25">
      <c r="B394" s="50" t="s">
        <v>287</v>
      </c>
      <c r="C394" s="23">
        <v>-23719542.530000001</v>
      </c>
      <c r="D394" s="23">
        <v>-23719542.530000001</v>
      </c>
      <c r="E394" s="23">
        <f t="shared" si="3"/>
        <v>0</v>
      </c>
      <c r="F394" s="23"/>
      <c r="G394" s="38"/>
    </row>
    <row r="395" spans="2:8" x14ac:dyDescent="0.25">
      <c r="B395" s="50" t="s">
        <v>288</v>
      </c>
      <c r="C395" s="23">
        <v>-578389.13</v>
      </c>
      <c r="D395" s="23">
        <v>-578389.13</v>
      </c>
      <c r="E395" s="23">
        <f t="shared" si="3"/>
        <v>0</v>
      </c>
      <c r="F395" s="23"/>
      <c r="G395" s="38"/>
    </row>
    <row r="396" spans="2:8" x14ac:dyDescent="0.25">
      <c r="B396" s="50" t="s">
        <v>289</v>
      </c>
      <c r="C396" s="23">
        <v>-2623728.62</v>
      </c>
      <c r="D396" s="23">
        <v>-2623728.62</v>
      </c>
      <c r="E396" s="23">
        <f t="shared" si="3"/>
        <v>0</v>
      </c>
      <c r="F396" s="23"/>
      <c r="G396" s="38"/>
    </row>
    <row r="397" spans="2:8" x14ac:dyDescent="0.25">
      <c r="B397" s="111" t="s">
        <v>290</v>
      </c>
      <c r="C397" s="25">
        <v>-1441113.13</v>
      </c>
      <c r="D397" s="25">
        <v>-1441113.13</v>
      </c>
      <c r="E397" s="25">
        <f t="shared" si="3"/>
        <v>0</v>
      </c>
      <c r="F397" s="25"/>
      <c r="G397" s="41"/>
      <c r="H397" s="17"/>
    </row>
    <row r="398" spans="2:8" x14ac:dyDescent="0.25">
      <c r="B398" s="48" t="s">
        <v>291</v>
      </c>
      <c r="C398" s="21">
        <v>-2835934.89</v>
      </c>
      <c r="D398" s="21">
        <v>-2835934.89</v>
      </c>
      <c r="E398" s="21">
        <f t="shared" si="3"/>
        <v>0</v>
      </c>
      <c r="F398" s="21"/>
      <c r="G398" s="110"/>
    </row>
    <row r="399" spans="2:8" x14ac:dyDescent="0.25">
      <c r="B399" s="50" t="s">
        <v>292</v>
      </c>
      <c r="C399" s="23">
        <v>-3797463.44</v>
      </c>
      <c r="D399" s="23">
        <v>-3797463.44</v>
      </c>
      <c r="E399" s="23">
        <f t="shared" si="3"/>
        <v>0</v>
      </c>
      <c r="F399" s="23"/>
      <c r="G399" s="38"/>
    </row>
    <row r="400" spans="2:8" x14ac:dyDescent="0.25">
      <c r="B400" s="50" t="s">
        <v>293</v>
      </c>
      <c r="C400" s="23">
        <v>-2855982.34</v>
      </c>
      <c r="D400" s="23">
        <v>-2855982.34</v>
      </c>
      <c r="E400" s="23">
        <f t="shared" si="3"/>
        <v>0</v>
      </c>
      <c r="F400" s="23"/>
      <c r="G400" s="38"/>
    </row>
    <row r="401" spans="2:8" x14ac:dyDescent="0.25">
      <c r="B401" s="50" t="s">
        <v>294</v>
      </c>
      <c r="C401" s="23">
        <v>96574.21</v>
      </c>
      <c r="D401" s="23">
        <v>96574.21</v>
      </c>
      <c r="E401" s="23"/>
      <c r="F401" s="23"/>
      <c r="G401" s="38"/>
    </row>
    <row r="402" spans="2:8" x14ac:dyDescent="0.25">
      <c r="B402" s="50" t="s">
        <v>295</v>
      </c>
      <c r="C402" s="23">
        <v>4926067.33</v>
      </c>
      <c r="D402" s="23">
        <v>4926067.33</v>
      </c>
      <c r="E402" s="23"/>
      <c r="F402" s="23"/>
      <c r="G402" s="38"/>
    </row>
    <row r="403" spans="2:8" x14ac:dyDescent="0.25">
      <c r="B403" s="50" t="s">
        <v>296</v>
      </c>
      <c r="C403" s="23">
        <v>-1321604.8700000001</v>
      </c>
      <c r="D403" s="23">
        <v>-1321604.8700000001</v>
      </c>
      <c r="E403" s="23"/>
      <c r="F403" s="23"/>
      <c r="G403" s="38"/>
    </row>
    <row r="404" spans="2:8" x14ac:dyDescent="0.25">
      <c r="B404" s="50" t="s">
        <v>297</v>
      </c>
      <c r="C404" s="23">
        <v>-188921.55</v>
      </c>
      <c r="D404" s="23">
        <v>-188921.55</v>
      </c>
      <c r="E404" s="23">
        <f t="shared" si="3"/>
        <v>0</v>
      </c>
      <c r="F404" s="23"/>
      <c r="G404" s="38"/>
    </row>
    <row r="405" spans="2:8" x14ac:dyDescent="0.25">
      <c r="B405" s="24"/>
      <c r="C405" s="23"/>
      <c r="D405" s="23"/>
      <c r="E405" s="23"/>
      <c r="F405" s="23"/>
      <c r="G405" s="38"/>
    </row>
    <row r="406" spans="2:8" ht="19.5" customHeight="1" x14ac:dyDescent="0.25">
      <c r="C406" s="98">
        <f>SUM(C388:C405)</f>
        <v>-157142292.50999996</v>
      </c>
      <c r="D406" s="98">
        <f>SUM(D388:D405)</f>
        <v>-161652181.15999997</v>
      </c>
      <c r="E406" s="98">
        <f>SUM(E388:E405)</f>
        <v>-4509888.6500000004</v>
      </c>
      <c r="F406" s="46"/>
      <c r="G406" s="47"/>
    </row>
    <row r="408" spans="2:8" x14ac:dyDescent="0.25">
      <c r="H408" s="17"/>
    </row>
    <row r="409" spans="2:8" ht="2.4" customHeight="1" x14ac:dyDescent="0.25"/>
    <row r="410" spans="2:8" ht="2.4" customHeight="1" x14ac:dyDescent="0.25"/>
    <row r="411" spans="2:8" ht="7.2" customHeight="1" x14ac:dyDescent="0.25"/>
    <row r="413" spans="2:8" ht="27" customHeight="1" x14ac:dyDescent="0.25">
      <c r="B413" s="95" t="s">
        <v>298</v>
      </c>
      <c r="C413" s="74" t="s">
        <v>45</v>
      </c>
      <c r="D413" s="19" t="s">
        <v>46</v>
      </c>
      <c r="E413" s="19" t="s">
        <v>280</v>
      </c>
      <c r="F413" s="112" t="s">
        <v>128</v>
      </c>
    </row>
    <row r="414" spans="2:8" x14ac:dyDescent="0.25">
      <c r="B414" s="105" t="s">
        <v>299</v>
      </c>
      <c r="C414" s="21">
        <v>3470089.86</v>
      </c>
      <c r="D414" s="21">
        <v>3460967.69</v>
      </c>
      <c r="E414" s="23">
        <f>D414-C414</f>
        <v>-9122.1699999999255</v>
      </c>
      <c r="F414" s="21"/>
    </row>
    <row r="415" spans="2:8" x14ac:dyDescent="0.25">
      <c r="B415" s="101" t="s">
        <v>300</v>
      </c>
      <c r="C415" s="23">
        <v>-30418.19</v>
      </c>
      <c r="D415" s="23">
        <v>-30418.19</v>
      </c>
      <c r="E415" s="23">
        <f t="shared" ref="E415:E450" si="4">D415-C415</f>
        <v>0</v>
      </c>
      <c r="F415" s="23"/>
    </row>
    <row r="416" spans="2:8" x14ac:dyDescent="0.25">
      <c r="B416" s="101" t="s">
        <v>301</v>
      </c>
      <c r="C416" s="23">
        <v>9555687.7400000002</v>
      </c>
      <c r="D416" s="23">
        <v>9555687.7400000002</v>
      </c>
      <c r="E416" s="23">
        <f t="shared" si="4"/>
        <v>0</v>
      </c>
      <c r="F416" s="23"/>
    </row>
    <row r="417" spans="2:6" x14ac:dyDescent="0.25">
      <c r="B417" s="101" t="s">
        <v>302</v>
      </c>
      <c r="C417" s="23">
        <v>7870532.1699999999</v>
      </c>
      <c r="D417" s="23">
        <v>7870532.1699999999</v>
      </c>
      <c r="E417" s="23">
        <f t="shared" si="4"/>
        <v>0</v>
      </c>
      <c r="F417" s="23"/>
    </row>
    <row r="418" spans="2:6" x14ac:dyDescent="0.25">
      <c r="B418" s="101" t="s">
        <v>303</v>
      </c>
      <c r="C418" s="23">
        <v>6325242.6500000004</v>
      </c>
      <c r="D418" s="23">
        <v>6325242.6500000004</v>
      </c>
      <c r="E418" s="23">
        <f t="shared" si="4"/>
        <v>0</v>
      </c>
      <c r="F418" s="23"/>
    </row>
    <row r="419" spans="2:6" x14ac:dyDescent="0.25">
      <c r="B419" s="101" t="s">
        <v>304</v>
      </c>
      <c r="C419" s="23">
        <v>14004518.77</v>
      </c>
      <c r="D419" s="23">
        <v>14004518.77</v>
      </c>
      <c r="E419" s="23">
        <f t="shared" si="4"/>
        <v>0</v>
      </c>
      <c r="F419" s="23"/>
    </row>
    <row r="420" spans="2:6" x14ac:dyDescent="0.25">
      <c r="B420" s="101" t="s">
        <v>305</v>
      </c>
      <c r="C420" s="23">
        <v>743959.54</v>
      </c>
      <c r="D420" s="23">
        <v>743959.54</v>
      </c>
      <c r="E420" s="23">
        <f t="shared" si="4"/>
        <v>0</v>
      </c>
      <c r="F420" s="23"/>
    </row>
    <row r="421" spans="2:6" x14ac:dyDescent="0.25">
      <c r="B421" s="101" t="s">
        <v>306</v>
      </c>
      <c r="C421" s="23">
        <v>12072233.859999999</v>
      </c>
      <c r="D421" s="23">
        <v>12072233.859999999</v>
      </c>
      <c r="E421" s="23">
        <f t="shared" si="4"/>
        <v>0</v>
      </c>
      <c r="F421" s="23"/>
    </row>
    <row r="422" spans="2:6" x14ac:dyDescent="0.25">
      <c r="B422" s="101" t="s">
        <v>307</v>
      </c>
      <c r="C422" s="23">
        <v>5620838.71</v>
      </c>
      <c r="D422" s="23">
        <v>5636154.4199999999</v>
      </c>
      <c r="E422" s="23">
        <f t="shared" si="4"/>
        <v>15315.709999999963</v>
      </c>
      <c r="F422" s="23"/>
    </row>
    <row r="423" spans="2:6" x14ac:dyDescent="0.25">
      <c r="B423" s="101" t="s">
        <v>308</v>
      </c>
      <c r="C423" s="23">
        <v>6056306.4500000002</v>
      </c>
      <c r="D423" s="23">
        <v>6056589.6100000003</v>
      </c>
      <c r="E423" s="23">
        <f t="shared" si="4"/>
        <v>283.16000000014901</v>
      </c>
      <c r="F423" s="23"/>
    </row>
    <row r="424" spans="2:6" x14ac:dyDescent="0.25">
      <c r="B424" s="101" t="s">
        <v>309</v>
      </c>
      <c r="C424" s="23">
        <v>5311928.08</v>
      </c>
      <c r="D424" s="23">
        <v>5505401.7999999998</v>
      </c>
      <c r="E424" s="23">
        <f t="shared" si="4"/>
        <v>193473.71999999974</v>
      </c>
      <c r="F424" s="23"/>
    </row>
    <row r="425" spans="2:6" x14ac:dyDescent="0.25">
      <c r="B425" s="101" t="s">
        <v>310</v>
      </c>
      <c r="C425" s="23">
        <v>7469124.0499999998</v>
      </c>
      <c r="D425" s="23">
        <v>7716661.7400000002</v>
      </c>
      <c r="E425" s="23">
        <f t="shared" si="4"/>
        <v>247537.69000000041</v>
      </c>
      <c r="F425" s="23"/>
    </row>
    <row r="426" spans="2:6" x14ac:dyDescent="0.25">
      <c r="B426" s="101" t="s">
        <v>311</v>
      </c>
      <c r="C426" s="23">
        <v>-46262.38</v>
      </c>
      <c r="D426" s="23">
        <v>8041381.5700000003</v>
      </c>
      <c r="E426" s="23">
        <f t="shared" si="4"/>
        <v>8087643.9500000002</v>
      </c>
      <c r="F426" s="23"/>
    </row>
    <row r="427" spans="2:6" x14ac:dyDescent="0.25">
      <c r="B427" s="101" t="s">
        <v>312</v>
      </c>
      <c r="C427" s="23">
        <v>-3296991.52</v>
      </c>
      <c r="D427" s="23">
        <v>-3296991.52</v>
      </c>
      <c r="E427" s="23">
        <f t="shared" si="4"/>
        <v>0</v>
      </c>
      <c r="F427" s="23"/>
    </row>
    <row r="428" spans="2:6" x14ac:dyDescent="0.25">
      <c r="B428" s="101" t="s">
        <v>313</v>
      </c>
      <c r="C428" s="23">
        <v>-17318120.739999998</v>
      </c>
      <c r="D428" s="23">
        <v>-17318120.739999998</v>
      </c>
      <c r="E428" s="23">
        <f t="shared" si="4"/>
        <v>0</v>
      </c>
      <c r="F428" s="23"/>
    </row>
    <row r="429" spans="2:6" x14ac:dyDescent="0.25">
      <c r="B429" s="101" t="s">
        <v>314</v>
      </c>
      <c r="C429" s="23">
        <v>-3819726.8</v>
      </c>
      <c r="D429" s="23">
        <v>-3819726.8</v>
      </c>
      <c r="E429" s="23">
        <f t="shared" si="4"/>
        <v>0</v>
      </c>
      <c r="F429" s="23"/>
    </row>
    <row r="430" spans="2:6" x14ac:dyDescent="0.25">
      <c r="B430" s="101" t="s">
        <v>315</v>
      </c>
      <c r="C430" s="23">
        <v>-17104865.5</v>
      </c>
      <c r="D430" s="23">
        <v>-17104865.5</v>
      </c>
      <c r="E430" s="23">
        <f t="shared" si="4"/>
        <v>0</v>
      </c>
      <c r="F430" s="23"/>
    </row>
    <row r="431" spans="2:6" x14ac:dyDescent="0.25">
      <c r="B431" s="101" t="s">
        <v>316</v>
      </c>
      <c r="C431" s="23">
        <v>-2469700.42</v>
      </c>
      <c r="D431" s="23">
        <v>-2469700.42</v>
      </c>
      <c r="E431" s="23">
        <f t="shared" si="4"/>
        <v>0</v>
      </c>
      <c r="F431" s="23"/>
    </row>
    <row r="432" spans="2:6" x14ac:dyDescent="0.25">
      <c r="B432" s="101" t="s">
        <v>317</v>
      </c>
      <c r="C432" s="23">
        <v>-546832.87</v>
      </c>
      <c r="D432" s="23">
        <v>-546832.87</v>
      </c>
      <c r="E432" s="23">
        <f t="shared" si="4"/>
        <v>0</v>
      </c>
      <c r="F432" s="23"/>
    </row>
    <row r="433" spans="2:6" x14ac:dyDescent="0.25">
      <c r="B433" s="101" t="s">
        <v>318</v>
      </c>
      <c r="C433" s="23">
        <v>-53344.54</v>
      </c>
      <c r="D433" s="23">
        <v>-53344.54</v>
      </c>
      <c r="E433" s="23">
        <f t="shared" si="4"/>
        <v>0</v>
      </c>
      <c r="F433" s="23"/>
    </row>
    <row r="434" spans="2:6" x14ac:dyDescent="0.25">
      <c r="B434" s="101" t="s">
        <v>319</v>
      </c>
      <c r="C434" s="23">
        <v>-48000</v>
      </c>
      <c r="D434" s="23">
        <v>-48000</v>
      </c>
      <c r="E434" s="23">
        <f t="shared" si="4"/>
        <v>0</v>
      </c>
      <c r="F434" s="23"/>
    </row>
    <row r="435" spans="2:6" x14ac:dyDescent="0.25">
      <c r="B435" s="101" t="s">
        <v>320</v>
      </c>
      <c r="C435" s="23">
        <v>-1251547.5900000001</v>
      </c>
      <c r="D435" s="23">
        <v>-1251547.5900000001</v>
      </c>
      <c r="E435" s="23">
        <f t="shared" si="4"/>
        <v>0</v>
      </c>
      <c r="F435" s="23"/>
    </row>
    <row r="436" spans="2:6" x14ac:dyDescent="0.25">
      <c r="B436" s="101" t="s">
        <v>321</v>
      </c>
      <c r="C436" s="23">
        <v>-1276222.73</v>
      </c>
      <c r="D436" s="23">
        <v>-1276222.73</v>
      </c>
      <c r="E436" s="23">
        <f t="shared" si="4"/>
        <v>0</v>
      </c>
      <c r="F436" s="23"/>
    </row>
    <row r="437" spans="2:6" x14ac:dyDescent="0.25">
      <c r="B437" s="101" t="s">
        <v>322</v>
      </c>
      <c r="C437" s="23">
        <v>1329816.68</v>
      </c>
      <c r="D437" s="23">
        <v>1180594.3700000001</v>
      </c>
      <c r="E437" s="23">
        <f t="shared" si="4"/>
        <v>-149222.30999999982</v>
      </c>
      <c r="F437" s="23"/>
    </row>
    <row r="438" spans="2:6" x14ac:dyDescent="0.25">
      <c r="B438" s="101" t="s">
        <v>323</v>
      </c>
      <c r="C438" s="23">
        <v>-556809.35</v>
      </c>
      <c r="D438" s="23">
        <v>-556809.35</v>
      </c>
      <c r="E438" s="23">
        <f t="shared" si="4"/>
        <v>0</v>
      </c>
      <c r="F438" s="23"/>
    </row>
    <row r="439" spans="2:6" x14ac:dyDescent="0.25">
      <c r="B439" s="101" t="s">
        <v>324</v>
      </c>
      <c r="C439" s="23"/>
      <c r="D439" s="23">
        <v>-1700.78</v>
      </c>
      <c r="E439" s="23">
        <f t="shared" si="4"/>
        <v>-1700.78</v>
      </c>
      <c r="F439" s="23"/>
    </row>
    <row r="440" spans="2:6" x14ac:dyDescent="0.25">
      <c r="B440" s="101" t="s">
        <v>325</v>
      </c>
      <c r="C440" s="23"/>
      <c r="D440" s="23">
        <v>-1883253.04</v>
      </c>
      <c r="E440" s="23">
        <f t="shared" si="4"/>
        <v>-1883253.04</v>
      </c>
      <c r="F440" s="23"/>
    </row>
    <row r="441" spans="2:6" x14ac:dyDescent="0.25">
      <c r="B441" s="101" t="s">
        <v>326</v>
      </c>
      <c r="C441" s="23"/>
      <c r="D441" s="23">
        <v>-392561.58</v>
      </c>
      <c r="E441" s="23">
        <f t="shared" si="4"/>
        <v>-392561.58</v>
      </c>
      <c r="F441" s="23"/>
    </row>
    <row r="442" spans="2:6" x14ac:dyDescent="0.25">
      <c r="B442" s="101" t="s">
        <v>327</v>
      </c>
      <c r="C442" s="23">
        <v>-5815304.4000000004</v>
      </c>
      <c r="D442" s="23">
        <v>-5815304.4000000004</v>
      </c>
      <c r="E442" s="23">
        <f t="shared" si="4"/>
        <v>0</v>
      </c>
      <c r="F442" s="23"/>
    </row>
    <row r="443" spans="2:6" x14ac:dyDescent="0.25">
      <c r="B443" s="101" t="s">
        <v>328</v>
      </c>
      <c r="C443" s="23">
        <v>911758.6</v>
      </c>
      <c r="D443" s="23">
        <v>911758.6</v>
      </c>
      <c r="E443" s="23">
        <f t="shared" si="4"/>
        <v>0</v>
      </c>
      <c r="F443" s="23"/>
    </row>
    <row r="444" spans="2:6" x14ac:dyDescent="0.25">
      <c r="B444" s="101" t="s">
        <v>329</v>
      </c>
      <c r="C444" s="23">
        <v>-6272860.5700000003</v>
      </c>
      <c r="D444" s="23">
        <v>-6272860.5700000003</v>
      </c>
      <c r="E444" s="23">
        <f t="shared" si="4"/>
        <v>0</v>
      </c>
      <c r="F444" s="23"/>
    </row>
    <row r="445" spans="2:6" x14ac:dyDescent="0.25">
      <c r="B445" s="101" t="s">
        <v>330</v>
      </c>
      <c r="C445" s="23">
        <v>10788852.529999999</v>
      </c>
      <c r="D445" s="23">
        <v>10788852.529999999</v>
      </c>
      <c r="E445" s="23">
        <f t="shared" si="4"/>
        <v>0</v>
      </c>
      <c r="F445" s="23"/>
    </row>
    <row r="446" spans="2:6" x14ac:dyDescent="0.25">
      <c r="B446" s="101" t="s">
        <v>331</v>
      </c>
      <c r="C446" s="23"/>
      <c r="D446" s="23">
        <v>-24737.22</v>
      </c>
      <c r="E446" s="23">
        <f t="shared" si="4"/>
        <v>-24737.22</v>
      </c>
      <c r="F446" s="23"/>
    </row>
    <row r="447" spans="2:6" x14ac:dyDescent="0.25">
      <c r="B447" s="101" t="s">
        <v>332</v>
      </c>
      <c r="C447" s="23"/>
      <c r="D447" s="23">
        <v>-1035182.6</v>
      </c>
      <c r="E447" s="23">
        <f t="shared" si="4"/>
        <v>-1035182.6</v>
      </c>
      <c r="F447" s="23"/>
    </row>
    <row r="448" spans="2:6" x14ac:dyDescent="0.25">
      <c r="B448" s="101" t="s">
        <v>333</v>
      </c>
      <c r="C448" s="23"/>
      <c r="D448" s="23">
        <v>59700</v>
      </c>
      <c r="E448" s="23">
        <f t="shared" si="4"/>
        <v>59700</v>
      </c>
      <c r="F448" s="23"/>
    </row>
    <row r="449" spans="2:8" x14ac:dyDescent="0.25">
      <c r="B449" s="101" t="s">
        <v>334</v>
      </c>
      <c r="C449" s="23"/>
      <c r="D449" s="23">
        <v>-59700</v>
      </c>
      <c r="E449" s="23">
        <f t="shared" si="4"/>
        <v>-59700</v>
      </c>
      <c r="F449" s="23"/>
    </row>
    <row r="450" spans="2:8" x14ac:dyDescent="0.25">
      <c r="B450" s="24" t="s">
        <v>335</v>
      </c>
      <c r="C450" s="23">
        <v>28153792.23</v>
      </c>
      <c r="D450" s="23">
        <v>33211388.93</v>
      </c>
      <c r="E450" s="23">
        <f t="shared" si="4"/>
        <v>5057596.6999999993</v>
      </c>
      <c r="F450" s="23"/>
    </row>
    <row r="451" spans="2:8" ht="20.25" customHeight="1" x14ac:dyDescent="0.25">
      <c r="C451" s="98">
        <f>C450+C414</f>
        <v>31623882.09</v>
      </c>
      <c r="D451" s="98">
        <f>D450+D414</f>
        <v>36672356.619999997</v>
      </c>
      <c r="E451" s="98">
        <f>E450+E414</f>
        <v>5048474.5299999993</v>
      </c>
      <c r="F451" s="113"/>
      <c r="H451" s="17"/>
    </row>
    <row r="455" spans="2:8" x14ac:dyDescent="0.25">
      <c r="H455" s="17"/>
    </row>
    <row r="456" spans="2:8" ht="23.4" customHeight="1" x14ac:dyDescent="0.25"/>
    <row r="457" spans="2:8" x14ac:dyDescent="0.25">
      <c r="B457" s="13" t="s">
        <v>336</v>
      </c>
    </row>
    <row r="459" spans="2:8" ht="30.75" customHeight="1" x14ac:dyDescent="0.25">
      <c r="B459" s="95" t="s">
        <v>337</v>
      </c>
      <c r="C459" s="74" t="s">
        <v>45</v>
      </c>
      <c r="D459" s="19" t="s">
        <v>46</v>
      </c>
      <c r="E459" s="19" t="s">
        <v>47</v>
      </c>
    </row>
    <row r="460" spans="2:8" x14ac:dyDescent="0.25">
      <c r="B460" s="96" t="s">
        <v>338</v>
      </c>
      <c r="C460" s="30">
        <v>12000</v>
      </c>
      <c r="D460" s="29">
        <v>168611.94</v>
      </c>
      <c r="E460" s="30">
        <f t="shared" ref="E460:E473" si="5">D460-C460</f>
        <v>156611.94</v>
      </c>
    </row>
    <row r="461" spans="2:8" x14ac:dyDescent="0.25">
      <c r="B461" s="96" t="s">
        <v>339</v>
      </c>
      <c r="C461" s="30">
        <v>12000</v>
      </c>
      <c r="D461" s="29">
        <v>12000</v>
      </c>
      <c r="E461" s="30">
        <f t="shared" si="5"/>
        <v>0</v>
      </c>
    </row>
    <row r="462" spans="2:8" x14ac:dyDescent="0.25">
      <c r="B462" s="96" t="s">
        <v>340</v>
      </c>
      <c r="C462" s="30">
        <v>13856.91</v>
      </c>
      <c r="D462" s="29">
        <v>13161.96</v>
      </c>
      <c r="E462" s="30">
        <f t="shared" si="5"/>
        <v>-694.95000000000073</v>
      </c>
    </row>
    <row r="463" spans="2:8" x14ac:dyDescent="0.25">
      <c r="B463" s="96" t="s">
        <v>341</v>
      </c>
      <c r="C463" s="30">
        <v>531833.66</v>
      </c>
      <c r="D463" s="29">
        <v>789865.76</v>
      </c>
      <c r="E463" s="30">
        <f t="shared" si="5"/>
        <v>258032.09999999998</v>
      </c>
    </row>
    <row r="464" spans="2:8" x14ac:dyDescent="0.25">
      <c r="B464" s="96" t="s">
        <v>342</v>
      </c>
      <c r="C464" s="30">
        <v>292413.14</v>
      </c>
      <c r="D464" s="29">
        <v>232713.14</v>
      </c>
      <c r="E464" s="30">
        <f t="shared" si="5"/>
        <v>-59700</v>
      </c>
    </row>
    <row r="465" spans="2:5" x14ac:dyDescent="0.25">
      <c r="B465" s="96" t="s">
        <v>343</v>
      </c>
      <c r="C465" s="30">
        <v>655137.56000000006</v>
      </c>
      <c r="D465" s="5">
        <v>352605.79</v>
      </c>
      <c r="E465" s="30">
        <f t="shared" si="5"/>
        <v>-302531.77000000008</v>
      </c>
    </row>
    <row r="466" spans="2:5" x14ac:dyDescent="0.25">
      <c r="B466" s="96" t="s">
        <v>344</v>
      </c>
      <c r="C466" s="30">
        <v>107930.65</v>
      </c>
      <c r="D466" s="29">
        <v>107930.65</v>
      </c>
      <c r="E466" s="30">
        <f t="shared" si="5"/>
        <v>0</v>
      </c>
    </row>
    <row r="467" spans="2:5" x14ac:dyDescent="0.25">
      <c r="B467" s="96" t="s">
        <v>345</v>
      </c>
      <c r="C467" s="30">
        <v>1059919.8500000001</v>
      </c>
      <c r="D467" s="5"/>
      <c r="E467" s="30">
        <f t="shared" si="5"/>
        <v>-1059919.8500000001</v>
      </c>
    </row>
    <row r="468" spans="2:5" x14ac:dyDescent="0.25">
      <c r="B468" s="96" t="s">
        <v>346</v>
      </c>
      <c r="C468" s="30">
        <v>4575687.51</v>
      </c>
      <c r="D468" s="29"/>
      <c r="E468" s="30">
        <f t="shared" si="5"/>
        <v>-4575687.51</v>
      </c>
    </row>
    <row r="469" spans="2:5" x14ac:dyDescent="0.25">
      <c r="B469" s="96" t="s">
        <v>347</v>
      </c>
      <c r="C469" s="30">
        <v>69568.98</v>
      </c>
      <c r="D469" s="29"/>
      <c r="E469" s="30">
        <f t="shared" si="5"/>
        <v>-69568.98</v>
      </c>
    </row>
    <row r="470" spans="2:5" x14ac:dyDescent="0.25">
      <c r="B470" s="96" t="s">
        <v>348</v>
      </c>
      <c r="C470" s="30"/>
      <c r="D470" s="29">
        <v>5475197.6200000001</v>
      </c>
      <c r="E470" s="30">
        <f t="shared" si="5"/>
        <v>5475197.6200000001</v>
      </c>
    </row>
    <row r="471" spans="2:5" x14ac:dyDescent="0.25">
      <c r="B471" s="114" t="s">
        <v>349</v>
      </c>
      <c r="C471" s="30"/>
      <c r="D471" s="29">
        <v>2610200</v>
      </c>
      <c r="E471" s="30">
        <f t="shared" si="5"/>
        <v>2610200</v>
      </c>
    </row>
    <row r="472" spans="2:5" x14ac:dyDescent="0.25">
      <c r="B472" s="114" t="s">
        <v>350</v>
      </c>
      <c r="C472" s="30"/>
      <c r="D472" s="29">
        <v>861292.65</v>
      </c>
      <c r="E472" s="30">
        <f t="shared" si="5"/>
        <v>861292.65</v>
      </c>
    </row>
    <row r="473" spans="2:5" x14ac:dyDescent="0.25">
      <c r="B473" s="114" t="s">
        <v>351</v>
      </c>
      <c r="C473" s="30">
        <v>633238.07999999996</v>
      </c>
      <c r="D473" s="29">
        <v>372274.48</v>
      </c>
      <c r="E473" s="30">
        <f t="shared" si="5"/>
        <v>-260963.59999999998</v>
      </c>
    </row>
    <row r="474" spans="2:5" x14ac:dyDescent="0.25">
      <c r="B474" s="115"/>
      <c r="C474" s="116"/>
      <c r="D474" s="29"/>
      <c r="E474" s="30"/>
    </row>
    <row r="475" spans="2:5" ht="21.75" customHeight="1" x14ac:dyDescent="0.25">
      <c r="C475" s="98">
        <f>SUM(C460:C474)</f>
        <v>7963586.3399999999</v>
      </c>
      <c r="D475" s="98">
        <f>SUM(D460:D474)</f>
        <v>10995853.99</v>
      </c>
      <c r="E475" s="98">
        <f>SUM(E460:E474)</f>
        <v>3032267.6499999994</v>
      </c>
    </row>
    <row r="477" spans="2:5" hidden="1" x14ac:dyDescent="0.25"/>
    <row r="480" spans="2:5" ht="24" customHeight="1" x14ac:dyDescent="0.25">
      <c r="B480" s="95" t="s">
        <v>352</v>
      </c>
      <c r="C480" s="74" t="s">
        <v>47</v>
      </c>
      <c r="D480" s="19" t="s">
        <v>353</v>
      </c>
    </row>
    <row r="481" spans="2:8" x14ac:dyDescent="0.25">
      <c r="B481" s="48" t="s">
        <v>354</v>
      </c>
      <c r="C481" s="110">
        <v>1166710.1499999999</v>
      </c>
      <c r="D481" s="21"/>
      <c r="E481" s="35"/>
    </row>
    <row r="482" spans="2:8" x14ac:dyDescent="0.25">
      <c r="B482" s="50" t="s">
        <v>355</v>
      </c>
      <c r="C482" s="29">
        <v>-0.01</v>
      </c>
      <c r="D482" s="23"/>
      <c r="E482" s="35"/>
    </row>
    <row r="483" spans="2:8" x14ac:dyDescent="0.25">
      <c r="B483" s="22" t="s">
        <v>356</v>
      </c>
      <c r="C483" s="117">
        <f>SUM(C481:C482)</f>
        <v>1166710.1399999999</v>
      </c>
      <c r="D483" s="23"/>
      <c r="E483" s="35"/>
    </row>
    <row r="484" spans="2:8" x14ac:dyDescent="0.25">
      <c r="B484" s="50" t="s">
        <v>357</v>
      </c>
      <c r="C484" s="29">
        <v>1100269.72</v>
      </c>
      <c r="D484" s="23"/>
      <c r="E484" s="35"/>
    </row>
    <row r="485" spans="2:8" x14ac:dyDescent="0.25">
      <c r="B485" s="50" t="s">
        <v>358</v>
      </c>
      <c r="C485" s="38"/>
      <c r="D485" s="23"/>
      <c r="E485" s="35"/>
    </row>
    <row r="486" spans="2:8" x14ac:dyDescent="0.25">
      <c r="B486" s="50" t="s">
        <v>359</v>
      </c>
      <c r="C486" s="38">
        <v>148596</v>
      </c>
      <c r="D486" s="23"/>
      <c r="E486" s="35"/>
    </row>
    <row r="487" spans="2:8" x14ac:dyDescent="0.25">
      <c r="B487" s="50" t="s">
        <v>360</v>
      </c>
      <c r="C487" s="38">
        <v>0</v>
      </c>
      <c r="D487" s="23"/>
      <c r="E487" s="35"/>
    </row>
    <row r="488" spans="2:8" x14ac:dyDescent="0.25">
      <c r="B488" s="50" t="s">
        <v>361</v>
      </c>
      <c r="C488" s="38">
        <v>407240</v>
      </c>
      <c r="D488" s="23"/>
      <c r="E488" s="35"/>
    </row>
    <row r="489" spans="2:8" x14ac:dyDescent="0.25">
      <c r="B489" s="22" t="s">
        <v>362</v>
      </c>
      <c r="C489" s="117">
        <f>SUM(C484:C488)</f>
        <v>1656105.72</v>
      </c>
      <c r="D489" s="23"/>
      <c r="E489" s="35"/>
    </row>
    <row r="490" spans="2:8" x14ac:dyDescent="0.25">
      <c r="B490" s="24"/>
      <c r="C490" s="41"/>
      <c r="D490" s="25"/>
      <c r="E490" s="35"/>
    </row>
    <row r="491" spans="2:8" ht="18" customHeight="1" x14ac:dyDescent="0.25">
      <c r="C491" s="76">
        <f>C483+C489</f>
        <v>2822815.86</v>
      </c>
      <c r="D491" s="19"/>
    </row>
    <row r="492" spans="2:8" ht="18" customHeight="1" x14ac:dyDescent="0.25">
      <c r="C492" s="107"/>
      <c r="D492" s="60"/>
    </row>
    <row r="493" spans="2:8" ht="18" hidden="1" customHeight="1" x14ac:dyDescent="0.25">
      <c r="C493" s="107"/>
      <c r="D493" s="60"/>
    </row>
    <row r="494" spans="2:8" x14ac:dyDescent="0.25">
      <c r="H494" s="17"/>
    </row>
    <row r="495" spans="2:8" x14ac:dyDescent="0.25">
      <c r="B495" s="13" t="s">
        <v>363</v>
      </c>
    </row>
    <row r="496" spans="2:8" ht="12" customHeight="1" x14ac:dyDescent="0.25">
      <c r="B496" s="13" t="s">
        <v>364</v>
      </c>
    </row>
    <row r="497" spans="2:8" x14ac:dyDescent="0.25">
      <c r="B497" s="118" t="s">
        <v>365</v>
      </c>
      <c r="C497" s="119"/>
      <c r="D497" s="119"/>
      <c r="E497" s="120"/>
    </row>
    <row r="498" spans="2:8" x14ac:dyDescent="0.25">
      <c r="B498" s="121" t="s">
        <v>366</v>
      </c>
      <c r="C498" s="122"/>
      <c r="D498" s="122"/>
      <c r="E498" s="123"/>
      <c r="G498" s="124"/>
    </row>
    <row r="499" spans="2:8" x14ac:dyDescent="0.25">
      <c r="B499" s="125" t="s">
        <v>367</v>
      </c>
      <c r="C499" s="126"/>
      <c r="D499" s="126"/>
      <c r="E499" s="127"/>
      <c r="G499" s="124"/>
    </row>
    <row r="500" spans="2:8" x14ac:dyDescent="0.25">
      <c r="B500" s="128" t="s">
        <v>368</v>
      </c>
      <c r="C500" s="129"/>
      <c r="E500" s="130">
        <v>66728215.909999996</v>
      </c>
      <c r="G500" s="124"/>
      <c r="H500" s="17"/>
    </row>
    <row r="501" spans="2:8" x14ac:dyDescent="0.25">
      <c r="B501" s="131"/>
      <c r="C501" s="131"/>
      <c r="G501" s="124"/>
    </row>
    <row r="502" spans="2:8" x14ac:dyDescent="0.25">
      <c r="B502" s="132" t="s">
        <v>369</v>
      </c>
      <c r="C502" s="132"/>
      <c r="D502" s="133"/>
      <c r="E502" s="134">
        <f>SUM(D502:D507)</f>
        <v>254573.8</v>
      </c>
    </row>
    <row r="503" spans="2:8" x14ac:dyDescent="0.25">
      <c r="B503" s="135" t="s">
        <v>370</v>
      </c>
      <c r="C503" s="135"/>
      <c r="D503" s="134">
        <v>0</v>
      </c>
      <c r="E503" s="136"/>
    </row>
    <row r="504" spans="2:8" x14ac:dyDescent="0.25">
      <c r="B504" s="135" t="s">
        <v>371</v>
      </c>
      <c r="C504" s="135"/>
      <c r="D504" s="134">
        <v>0</v>
      </c>
      <c r="E504" s="136"/>
      <c r="G504" s="124"/>
    </row>
    <row r="505" spans="2:8" x14ac:dyDescent="0.25">
      <c r="B505" s="135" t="s">
        <v>372</v>
      </c>
      <c r="C505" s="135"/>
      <c r="D505" s="134">
        <v>0</v>
      </c>
      <c r="E505" s="136"/>
    </row>
    <row r="506" spans="2:8" x14ac:dyDescent="0.25">
      <c r="B506" s="135" t="s">
        <v>373</v>
      </c>
      <c r="C506" s="135"/>
      <c r="D506" s="134">
        <v>254573.8</v>
      </c>
      <c r="E506" s="136"/>
    </row>
    <row r="507" spans="2:8" x14ac:dyDescent="0.25">
      <c r="B507" s="137" t="s">
        <v>374</v>
      </c>
      <c r="C507" s="138"/>
      <c r="D507" s="134">
        <v>0</v>
      </c>
      <c r="E507" s="136"/>
    </row>
    <row r="508" spans="2:8" x14ac:dyDescent="0.25">
      <c r="B508" s="131"/>
      <c r="C508" s="131"/>
    </row>
    <row r="509" spans="2:8" x14ac:dyDescent="0.25">
      <c r="B509" s="132" t="s">
        <v>375</v>
      </c>
      <c r="C509" s="132"/>
      <c r="D509" s="133"/>
      <c r="E509" s="134">
        <f>SUM(D509:D513)</f>
        <v>4509888.6500000004</v>
      </c>
    </row>
    <row r="510" spans="2:8" x14ac:dyDescent="0.25">
      <c r="B510" s="135" t="s">
        <v>376</v>
      </c>
      <c r="C510" s="135"/>
      <c r="D510" s="134">
        <v>0</v>
      </c>
      <c r="E510" s="136"/>
    </row>
    <row r="511" spans="2:8" x14ac:dyDescent="0.25">
      <c r="B511" s="135" t="s">
        <v>377</v>
      </c>
      <c r="C511" s="135"/>
      <c r="D511" s="134">
        <v>0</v>
      </c>
      <c r="E511" s="136"/>
    </row>
    <row r="512" spans="2:8" x14ac:dyDescent="0.25">
      <c r="B512" s="135" t="s">
        <v>378</v>
      </c>
      <c r="C512" s="135"/>
      <c r="D512" s="134">
        <v>0</v>
      </c>
      <c r="E512" s="136"/>
    </row>
    <row r="513" spans="2:9" x14ac:dyDescent="0.25">
      <c r="B513" s="139" t="s">
        <v>379</v>
      </c>
      <c r="C513" s="140"/>
      <c r="D513" s="134">
        <v>4509888.6500000004</v>
      </c>
      <c r="E513" s="141"/>
      <c r="F513" s="142"/>
    </row>
    <row r="514" spans="2:9" x14ac:dyDescent="0.25">
      <c r="B514" s="131"/>
      <c r="C514" s="131"/>
    </row>
    <row r="515" spans="2:9" x14ac:dyDescent="0.25">
      <c r="B515" s="143" t="s">
        <v>380</v>
      </c>
      <c r="C515" s="143"/>
      <c r="E515" s="144">
        <f>+E500+E502-E509</f>
        <v>62472901.059999995</v>
      </c>
      <c r="F515" s="145"/>
      <c r="G515" s="146"/>
      <c r="H515" s="17"/>
      <c r="I515" s="142"/>
    </row>
    <row r="516" spans="2:9" ht="10.199999999999999" customHeight="1" x14ac:dyDescent="0.25">
      <c r="B516" s="5"/>
      <c r="C516" s="5"/>
      <c r="D516" s="5"/>
      <c r="E516" s="29"/>
    </row>
    <row r="517" spans="2:9" x14ac:dyDescent="0.25">
      <c r="B517" s="118" t="s">
        <v>381</v>
      </c>
      <c r="C517" s="119"/>
      <c r="D517" s="119"/>
      <c r="E517" s="120"/>
    </row>
    <row r="518" spans="2:9" x14ac:dyDescent="0.25">
      <c r="B518" s="121" t="s">
        <v>382</v>
      </c>
      <c r="C518" s="122"/>
      <c r="D518" s="122"/>
      <c r="E518" s="123"/>
    </row>
    <row r="519" spans="2:9" x14ac:dyDescent="0.25">
      <c r="B519" s="125" t="s">
        <v>367</v>
      </c>
      <c r="C519" s="126"/>
      <c r="D519" s="126"/>
      <c r="E519" s="127"/>
    </row>
    <row r="520" spans="2:9" x14ac:dyDescent="0.25">
      <c r="B520" s="128" t="s">
        <v>383</v>
      </c>
      <c r="C520" s="129"/>
      <c r="E520" s="147">
        <v>61952983.659999996</v>
      </c>
      <c r="G520" s="29"/>
    </row>
    <row r="521" spans="2:9" x14ac:dyDescent="0.25">
      <c r="B521" s="131"/>
      <c r="C521" s="131"/>
    </row>
    <row r="522" spans="2:9" x14ac:dyDescent="0.25">
      <c r="B522" s="148" t="s">
        <v>384</v>
      </c>
      <c r="C522" s="148"/>
      <c r="D522" s="133"/>
      <c r="E522" s="149">
        <f>SUM(D522:D540)</f>
        <v>2822815.87</v>
      </c>
    </row>
    <row r="523" spans="2:9" x14ac:dyDescent="0.25">
      <c r="B523" s="135" t="s">
        <v>385</v>
      </c>
      <c r="C523" s="135"/>
      <c r="D523" s="134">
        <v>1100269.72</v>
      </c>
      <c r="E523" s="150"/>
    </row>
    <row r="524" spans="2:9" x14ac:dyDescent="0.25">
      <c r="B524" s="135" t="s">
        <v>386</v>
      </c>
      <c r="C524" s="135"/>
      <c r="D524" s="134">
        <v>0</v>
      </c>
      <c r="E524" s="150"/>
    </row>
    <row r="525" spans="2:9" x14ac:dyDescent="0.25">
      <c r="B525" s="135" t="s">
        <v>387</v>
      </c>
      <c r="C525" s="135"/>
      <c r="D525" s="134">
        <v>148596</v>
      </c>
      <c r="E525" s="150"/>
    </row>
    <row r="526" spans="2:9" x14ac:dyDescent="0.25">
      <c r="B526" s="135" t="s">
        <v>388</v>
      </c>
      <c r="C526" s="135"/>
      <c r="D526" s="134">
        <v>0</v>
      </c>
      <c r="E526" s="150"/>
      <c r="H526" s="17"/>
    </row>
    <row r="527" spans="2:9" x14ac:dyDescent="0.25">
      <c r="B527" s="135" t="s">
        <v>389</v>
      </c>
      <c r="C527" s="135"/>
      <c r="D527" s="134">
        <v>0</v>
      </c>
      <c r="E527" s="150"/>
      <c r="G527" s="124"/>
    </row>
    <row r="528" spans="2:9" x14ac:dyDescent="0.25">
      <c r="B528" s="135" t="s">
        <v>390</v>
      </c>
      <c r="C528" s="135"/>
      <c r="D528" s="134">
        <v>407240</v>
      </c>
      <c r="E528" s="150"/>
    </row>
    <row r="529" spans="2:8" x14ac:dyDescent="0.25">
      <c r="B529" s="135" t="s">
        <v>391</v>
      </c>
      <c r="C529" s="135"/>
      <c r="D529" s="134">
        <v>0</v>
      </c>
      <c r="E529" s="150"/>
      <c r="G529" s="124"/>
    </row>
    <row r="530" spans="2:8" x14ac:dyDescent="0.25">
      <c r="B530" s="135" t="s">
        <v>392</v>
      </c>
      <c r="C530" s="135"/>
      <c r="D530" s="134">
        <v>0</v>
      </c>
      <c r="E530" s="150"/>
    </row>
    <row r="531" spans="2:8" x14ac:dyDescent="0.25">
      <c r="B531" s="135" t="s">
        <v>393</v>
      </c>
      <c r="C531" s="135"/>
      <c r="D531" s="134">
        <v>0</v>
      </c>
      <c r="E531" s="150"/>
      <c r="G531" s="124"/>
    </row>
    <row r="532" spans="2:8" x14ac:dyDescent="0.25">
      <c r="B532" s="135" t="s">
        <v>394</v>
      </c>
      <c r="C532" s="135"/>
      <c r="D532" s="134">
        <v>0</v>
      </c>
      <c r="E532" s="150"/>
      <c r="G532" s="124"/>
    </row>
    <row r="533" spans="2:8" x14ac:dyDescent="0.25">
      <c r="B533" s="135" t="s">
        <v>395</v>
      </c>
      <c r="C533" s="135"/>
      <c r="D533" s="134">
        <v>1166710.1499999999</v>
      </c>
      <c r="E533" s="150"/>
      <c r="G533" s="124"/>
    </row>
    <row r="534" spans="2:8" x14ac:dyDescent="0.25">
      <c r="B534" s="135" t="s">
        <v>396</v>
      </c>
      <c r="C534" s="135"/>
      <c r="D534" s="134">
        <v>0</v>
      </c>
      <c r="E534" s="150"/>
      <c r="G534" s="124"/>
    </row>
    <row r="535" spans="2:8" x14ac:dyDescent="0.25">
      <c r="B535" s="135" t="s">
        <v>397</v>
      </c>
      <c r="C535" s="135"/>
      <c r="D535" s="134">
        <v>0</v>
      </c>
      <c r="E535" s="150"/>
      <c r="G535" s="124"/>
    </row>
    <row r="536" spans="2:8" x14ac:dyDescent="0.25">
      <c r="B536" s="135" t="s">
        <v>398</v>
      </c>
      <c r="C536" s="135"/>
      <c r="D536" s="134">
        <v>0</v>
      </c>
      <c r="E536" s="150"/>
      <c r="G536" s="151"/>
    </row>
    <row r="537" spans="2:8" x14ac:dyDescent="0.25">
      <c r="B537" s="135" t="s">
        <v>399</v>
      </c>
      <c r="C537" s="135"/>
      <c r="D537" s="134">
        <v>0</v>
      </c>
      <c r="E537" s="150"/>
      <c r="H537" s="17"/>
    </row>
    <row r="538" spans="2:8" x14ac:dyDescent="0.25">
      <c r="B538" s="135" t="s">
        <v>400</v>
      </c>
      <c r="C538" s="135"/>
      <c r="D538" s="134">
        <v>0</v>
      </c>
      <c r="E538" s="150"/>
    </row>
    <row r="539" spans="2:8" ht="12.75" customHeight="1" x14ac:dyDescent="0.25">
      <c r="B539" s="135" t="s">
        <v>401</v>
      </c>
      <c r="C539" s="135"/>
      <c r="D539" s="134">
        <v>0</v>
      </c>
      <c r="E539" s="150"/>
    </row>
    <row r="540" spans="2:8" x14ac:dyDescent="0.25">
      <c r="B540" s="152" t="s">
        <v>402</v>
      </c>
      <c r="C540" s="153"/>
      <c r="D540" s="134">
        <v>0</v>
      </c>
      <c r="E540" s="150"/>
      <c r="H540" s="17"/>
    </row>
    <row r="541" spans="2:8" x14ac:dyDescent="0.25">
      <c r="B541" s="148" t="s">
        <v>403</v>
      </c>
      <c r="C541" s="148"/>
      <c r="D541" s="154"/>
      <c r="E541" s="149">
        <f>SUM(D541:D548)</f>
        <v>6549231.3700000001</v>
      </c>
    </row>
    <row r="542" spans="2:8" x14ac:dyDescent="0.25">
      <c r="B542" s="135" t="s">
        <v>404</v>
      </c>
      <c r="C542" s="135"/>
      <c r="D542" s="134">
        <v>6549231.3700000001</v>
      </c>
      <c r="E542" s="150"/>
    </row>
    <row r="543" spans="2:8" x14ac:dyDescent="0.25">
      <c r="B543" s="135" t="s">
        <v>405</v>
      </c>
      <c r="C543" s="135"/>
      <c r="D543" s="134">
        <v>0</v>
      </c>
      <c r="E543" s="150"/>
    </row>
    <row r="544" spans="2:8" x14ac:dyDescent="0.25">
      <c r="B544" s="135" t="s">
        <v>406</v>
      </c>
      <c r="C544" s="135"/>
      <c r="D544" s="134">
        <v>0</v>
      </c>
      <c r="E544" s="150"/>
    </row>
    <row r="545" spans="2:7" x14ac:dyDescent="0.25">
      <c r="B545" s="135" t="s">
        <v>407</v>
      </c>
      <c r="C545" s="135"/>
      <c r="D545" s="134">
        <v>0</v>
      </c>
      <c r="E545" s="150"/>
    </row>
    <row r="546" spans="2:7" x14ac:dyDescent="0.25">
      <c r="B546" s="135" t="s">
        <v>408</v>
      </c>
      <c r="C546" s="135"/>
      <c r="D546" s="134">
        <v>0</v>
      </c>
      <c r="E546" s="150"/>
    </row>
    <row r="547" spans="2:7" x14ac:dyDescent="0.25">
      <c r="B547" s="135" t="s">
        <v>409</v>
      </c>
      <c r="C547" s="135"/>
      <c r="D547" s="134">
        <v>0</v>
      </c>
      <c r="E547" s="150"/>
    </row>
    <row r="548" spans="2:7" x14ac:dyDescent="0.25">
      <c r="B548" s="152" t="s">
        <v>410</v>
      </c>
      <c r="C548" s="153"/>
      <c r="D548" s="134">
        <v>0</v>
      </c>
      <c r="E548" s="150"/>
    </row>
    <row r="549" spans="2:7" x14ac:dyDescent="0.25">
      <c r="B549" s="155" t="s">
        <v>411</v>
      </c>
      <c r="E549" s="144">
        <f>+E520-E522+E541</f>
        <v>65679399.159999996</v>
      </c>
      <c r="F549" s="124"/>
      <c r="G549" s="124"/>
    </row>
    <row r="550" spans="2:7" x14ac:dyDescent="0.25">
      <c r="F550" s="145"/>
      <c r="G550" s="17"/>
    </row>
    <row r="551" spans="2:7" x14ac:dyDescent="0.25">
      <c r="E551" s="124"/>
      <c r="F551" s="145"/>
    </row>
    <row r="552" spans="2:7" x14ac:dyDescent="0.25">
      <c r="B552" s="11" t="s">
        <v>412</v>
      </c>
      <c r="C552" s="11"/>
      <c r="D552" s="11"/>
      <c r="E552" s="11"/>
      <c r="F552" s="11"/>
    </row>
    <row r="553" spans="2:7" ht="21" customHeight="1" x14ac:dyDescent="0.25">
      <c r="B553" s="61" t="s">
        <v>413</v>
      </c>
      <c r="C553" s="62" t="s">
        <v>45</v>
      </c>
      <c r="D553" s="93" t="s">
        <v>46</v>
      </c>
      <c r="E553" s="93" t="s">
        <v>47</v>
      </c>
    </row>
    <row r="554" spans="2:7" x14ac:dyDescent="0.25">
      <c r="B554" s="48" t="s">
        <v>414</v>
      </c>
      <c r="C554" s="156">
        <v>0</v>
      </c>
      <c r="D554" s="110">
        <v>0</v>
      </c>
      <c r="E554" s="110">
        <f>C554-D554</f>
        <v>0</v>
      </c>
    </row>
    <row r="555" spans="2:7" x14ac:dyDescent="0.25">
      <c r="B555" s="50" t="s">
        <v>415</v>
      </c>
      <c r="C555" s="157">
        <v>0</v>
      </c>
      <c r="D555" s="38">
        <v>0</v>
      </c>
      <c r="E555" s="38">
        <f>C555-D555</f>
        <v>0</v>
      </c>
    </row>
    <row r="556" spans="2:7" x14ac:dyDescent="0.25">
      <c r="B556" s="50" t="s">
        <v>416</v>
      </c>
      <c r="C556" s="157">
        <v>0</v>
      </c>
      <c r="D556" s="38">
        <v>0</v>
      </c>
      <c r="E556" s="38">
        <f t="shared" ref="E556:E565" si="6">C556-D556</f>
        <v>0</v>
      </c>
    </row>
    <row r="557" spans="2:7" x14ac:dyDescent="0.25">
      <c r="B557" s="50" t="s">
        <v>417</v>
      </c>
      <c r="C557" s="157"/>
      <c r="D557" s="38"/>
      <c r="E557" s="38">
        <f t="shared" si="6"/>
        <v>0</v>
      </c>
    </row>
    <row r="558" spans="2:7" x14ac:dyDescent="0.25">
      <c r="B558" s="50" t="s">
        <v>418</v>
      </c>
      <c r="C558" s="157">
        <v>0</v>
      </c>
      <c r="D558" s="38"/>
      <c r="E558" s="38">
        <f t="shared" si="6"/>
        <v>0</v>
      </c>
    </row>
    <row r="559" spans="2:7" x14ac:dyDescent="0.25">
      <c r="B559" s="50" t="s">
        <v>419</v>
      </c>
      <c r="C559" s="157">
        <v>0</v>
      </c>
      <c r="D559" s="38"/>
      <c r="E559" s="38">
        <f t="shared" si="6"/>
        <v>0</v>
      </c>
    </row>
    <row r="560" spans="2:7" x14ac:dyDescent="0.25">
      <c r="B560" s="50" t="s">
        <v>420</v>
      </c>
      <c r="C560" s="157">
        <v>0</v>
      </c>
      <c r="D560" s="38"/>
      <c r="E560" s="38">
        <f t="shared" si="6"/>
        <v>0</v>
      </c>
    </row>
    <row r="561" spans="2:7" x14ac:dyDescent="0.25">
      <c r="B561" s="50" t="s">
        <v>421</v>
      </c>
      <c r="C561" s="157">
        <v>0</v>
      </c>
      <c r="D561" s="38"/>
      <c r="E561" s="38">
        <f t="shared" si="6"/>
        <v>0</v>
      </c>
    </row>
    <row r="562" spans="2:7" x14ac:dyDescent="0.25">
      <c r="B562" s="50" t="s">
        <v>422</v>
      </c>
      <c r="C562" s="157">
        <v>0</v>
      </c>
      <c r="D562" s="38"/>
      <c r="E562" s="38">
        <f t="shared" si="6"/>
        <v>0</v>
      </c>
    </row>
    <row r="563" spans="2:7" x14ac:dyDescent="0.25">
      <c r="B563" s="50" t="s">
        <v>423</v>
      </c>
      <c r="C563" s="157">
        <v>0</v>
      </c>
      <c r="D563" s="38"/>
      <c r="E563" s="38">
        <f t="shared" si="6"/>
        <v>0</v>
      </c>
    </row>
    <row r="564" spans="2:7" x14ac:dyDescent="0.25">
      <c r="B564" s="50" t="s">
        <v>424</v>
      </c>
      <c r="C564" s="157"/>
      <c r="D564" s="38"/>
      <c r="E564" s="38">
        <f t="shared" si="6"/>
        <v>0</v>
      </c>
    </row>
    <row r="565" spans="2:7" x14ac:dyDescent="0.25">
      <c r="B565" s="50" t="s">
        <v>425</v>
      </c>
      <c r="C565" s="157">
        <v>0</v>
      </c>
      <c r="D565" s="38"/>
      <c r="E565" s="38">
        <f t="shared" si="6"/>
        <v>0</v>
      </c>
    </row>
    <row r="566" spans="2:7" hidden="1" x14ac:dyDescent="0.25">
      <c r="B566" s="50"/>
      <c r="C566" s="157"/>
      <c r="D566" s="38"/>
      <c r="E566" s="38"/>
    </row>
    <row r="567" spans="2:7" hidden="1" x14ac:dyDescent="0.25">
      <c r="B567" s="50"/>
      <c r="C567" s="157"/>
      <c r="D567" s="38"/>
      <c r="E567" s="38"/>
    </row>
    <row r="568" spans="2:7" ht="7.2" customHeight="1" x14ac:dyDescent="0.25">
      <c r="B568" s="24"/>
      <c r="C568" s="157"/>
      <c r="D568" s="38"/>
      <c r="E568" s="38"/>
    </row>
    <row r="569" spans="2:7" ht="21" customHeight="1" x14ac:dyDescent="0.25">
      <c r="C569" s="98">
        <f>SUM(C554:C567)</f>
        <v>0</v>
      </c>
      <c r="D569" s="98">
        <f>SUM(D554:D567)</f>
        <v>0</v>
      </c>
      <c r="E569" s="98">
        <f>SUM(E554:E567)</f>
        <v>0</v>
      </c>
    </row>
    <row r="571" spans="2:7" x14ac:dyDescent="0.25">
      <c r="B571" s="2" t="s">
        <v>426</v>
      </c>
    </row>
    <row r="572" spans="2:7" ht="12" customHeight="1" x14ac:dyDescent="0.25"/>
    <row r="573" spans="2:7" x14ac:dyDescent="0.25">
      <c r="F573" s="5"/>
      <c r="G573" s="5"/>
    </row>
    <row r="574" spans="2:7" x14ac:dyDescent="0.25">
      <c r="B574" s="5"/>
      <c r="C574" s="5"/>
      <c r="F574" s="5"/>
      <c r="G574" s="5"/>
    </row>
  </sheetData>
  <mergeCells count="64">
    <mergeCell ref="B546:C546"/>
    <mergeCell ref="B547:C547"/>
    <mergeCell ref="B548:C548"/>
    <mergeCell ref="B552:F552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5:C515"/>
    <mergeCell ref="B517:E517"/>
    <mergeCell ref="B518:E518"/>
    <mergeCell ref="B519:E519"/>
    <mergeCell ref="B520:C520"/>
    <mergeCell ref="B521:C521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E497"/>
    <mergeCell ref="B498:E498"/>
    <mergeCell ref="B499:E499"/>
    <mergeCell ref="B500:C500"/>
    <mergeCell ref="B501:C501"/>
    <mergeCell ref="B502:C502"/>
    <mergeCell ref="D206:E206"/>
    <mergeCell ref="D214:E214"/>
    <mergeCell ref="D224:E224"/>
    <mergeCell ref="D266:E266"/>
    <mergeCell ref="D276:E276"/>
    <mergeCell ref="F406:G406"/>
    <mergeCell ref="A2:H2"/>
    <mergeCell ref="A3:H3"/>
    <mergeCell ref="A4:H4"/>
    <mergeCell ref="A9:H9"/>
    <mergeCell ref="D78:E78"/>
    <mergeCell ref="D198:E198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161 C194 C202 C210" xr:uid="{FC725705-0317-459C-9EC0-5A0C347F09DF}"/>
    <dataValidation allowBlank="1" showInputMessage="1" showErrorMessage="1" prompt="Corresponde al número de la cuenta de acuerdo al Plan de Cuentas emitido por el CONAC (DOF 22/11/2010)." sqref="B161" xr:uid="{5407A1E8-0979-4A0A-BDE6-EBCD7B639E27}"/>
    <dataValidation allowBlank="1" showInputMessage="1" showErrorMessage="1" prompt="Características cualitativas significativas que les impacten financieramente." sqref="D161:E161 E194 E202 E210" xr:uid="{EFF05EEB-70C1-49D0-A92E-C4DB1777FE49}"/>
    <dataValidation allowBlank="1" showInputMessage="1" showErrorMessage="1" prompt="Especificar origen de dicho recurso: Federal, Estatal, Municipal, Particulares." sqref="D194 D202 D210" xr:uid="{77CB8867-EB19-4A7F-8550-18058C90F4B8}"/>
  </dataValidations>
  <pageMargins left="0.70866141732283472" right="0.59055118110236227" top="0.59055118110236227" bottom="0.59055118110236227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2022-02-02T22:04:34Z</cp:lastPrinted>
  <dcterms:created xsi:type="dcterms:W3CDTF">2022-02-02T22:01:17Z</dcterms:created>
  <dcterms:modified xsi:type="dcterms:W3CDTF">2022-02-02T22:04:53Z</dcterms:modified>
</cp:coreProperties>
</file>